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CE5E2D91-4DE4-4843-A5AC-195C2F20437F}" xr6:coauthVersionLast="47" xr6:coauthVersionMax="47" xr10:uidLastSave="{00000000-0000-0000-0000-000000000000}"/>
  <bookViews>
    <workbookView xWindow="2895" yWindow="2970" windowWidth="21600" windowHeight="11295" xr2:uid="{00000000-000D-0000-FFFF-FFFF00000000}"/>
  </bookViews>
  <sheets>
    <sheet name="25B03 bis- BPU LOT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6" i="1" l="1"/>
  <c r="L227" i="1"/>
  <c r="L75" i="1"/>
  <c r="L76" i="1"/>
  <c r="L77" i="1"/>
  <c r="L78" i="1"/>
  <c r="L79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J33" i="1" l="1"/>
  <c r="P33" i="1"/>
  <c r="J25" i="1"/>
  <c r="P25" i="1"/>
  <c r="J29" i="1"/>
  <c r="P29" i="1"/>
  <c r="J34" i="1"/>
  <c r="P34" i="1"/>
  <c r="J21" i="1"/>
  <c r="J22" i="1"/>
  <c r="J23" i="1"/>
  <c r="J24" i="1"/>
  <c r="J26" i="1"/>
  <c r="J27" i="1"/>
  <c r="J28" i="1"/>
  <c r="J30" i="1"/>
  <c r="J31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P21" i="1"/>
  <c r="P22" i="1"/>
  <c r="P23" i="1"/>
  <c r="P24" i="1"/>
  <c r="P26" i="1"/>
  <c r="P27" i="1"/>
  <c r="P28" i="1"/>
  <c r="P30" i="1"/>
  <c r="P31" i="1"/>
  <c r="P32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J20" i="1"/>
  <c r="P20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P85" i="1"/>
  <c r="P86" i="1"/>
  <c r="P87" i="1"/>
  <c r="Q87" i="1" s="1"/>
  <c r="P88" i="1"/>
  <c r="Q88" i="1" s="1"/>
  <c r="P89" i="1"/>
  <c r="Q89" i="1" s="1"/>
  <c r="P90" i="1"/>
  <c r="Q90" i="1" s="1"/>
  <c r="P91" i="1"/>
  <c r="P92" i="1"/>
  <c r="P93" i="1"/>
  <c r="P94" i="1"/>
  <c r="P95" i="1"/>
  <c r="Q95" i="1" s="1"/>
  <c r="P96" i="1"/>
  <c r="Q96" i="1" s="1"/>
  <c r="P97" i="1"/>
  <c r="Q97" i="1" s="1"/>
  <c r="P98" i="1"/>
  <c r="Q98" i="1" s="1"/>
  <c r="P99" i="1"/>
  <c r="P100" i="1"/>
  <c r="P101" i="1"/>
  <c r="P102" i="1"/>
  <c r="P103" i="1"/>
  <c r="Q103" i="1" s="1"/>
  <c r="P104" i="1"/>
  <c r="Q104" i="1" s="1"/>
  <c r="P105" i="1"/>
  <c r="Q105" i="1" s="1"/>
  <c r="P106" i="1"/>
  <c r="Q106" i="1" s="1"/>
  <c r="P107" i="1"/>
  <c r="P108" i="1"/>
  <c r="P109" i="1"/>
  <c r="P110" i="1"/>
  <c r="P111" i="1"/>
  <c r="Q111" i="1" s="1"/>
  <c r="P112" i="1"/>
  <c r="Q112" i="1" s="1"/>
  <c r="P113" i="1"/>
  <c r="Q113" i="1" s="1"/>
  <c r="P114" i="1"/>
  <c r="Q114" i="1" s="1"/>
  <c r="P115" i="1"/>
  <c r="P116" i="1"/>
  <c r="P117" i="1"/>
  <c r="P118" i="1"/>
  <c r="P119" i="1"/>
  <c r="Q119" i="1" s="1"/>
  <c r="P120" i="1"/>
  <c r="Q120" i="1" s="1"/>
  <c r="P121" i="1"/>
  <c r="Q121" i="1" s="1"/>
  <c r="P122" i="1"/>
  <c r="Q122" i="1" s="1"/>
  <c r="P123" i="1"/>
  <c r="P124" i="1"/>
  <c r="P125" i="1"/>
  <c r="P126" i="1"/>
  <c r="P127" i="1"/>
  <c r="Q127" i="1" s="1"/>
  <c r="P128" i="1"/>
  <c r="Q128" i="1" s="1"/>
  <c r="Q85" i="1"/>
  <c r="Q86" i="1"/>
  <c r="Q91" i="1"/>
  <c r="Q92" i="1"/>
  <c r="Q93" i="1"/>
  <c r="Q94" i="1"/>
  <c r="Q99" i="1"/>
  <c r="Q100" i="1"/>
  <c r="Q101" i="1"/>
  <c r="Q102" i="1"/>
  <c r="Q107" i="1"/>
  <c r="Q108" i="1"/>
  <c r="Q109" i="1"/>
  <c r="Q110" i="1"/>
  <c r="Q115" i="1"/>
  <c r="Q116" i="1"/>
  <c r="Q117" i="1"/>
  <c r="Q118" i="1"/>
  <c r="Q123" i="1"/>
  <c r="Q124" i="1"/>
  <c r="Q125" i="1"/>
  <c r="Q126" i="1"/>
  <c r="J129" i="1"/>
  <c r="J130" i="1"/>
  <c r="J131" i="1"/>
  <c r="J132" i="1"/>
  <c r="J133" i="1"/>
  <c r="J134" i="1"/>
  <c r="J135" i="1"/>
  <c r="J136" i="1"/>
  <c r="J137" i="1"/>
  <c r="J138" i="1"/>
  <c r="J139" i="1"/>
  <c r="Q139" i="1" s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Q171" i="1" s="1"/>
  <c r="J172" i="1"/>
  <c r="Q172" i="1" s="1"/>
  <c r="P129" i="1"/>
  <c r="Q129" i="1" s="1"/>
  <c r="P130" i="1"/>
  <c r="Q130" i="1" s="1"/>
  <c r="P131" i="1"/>
  <c r="P132" i="1"/>
  <c r="P133" i="1"/>
  <c r="P134" i="1"/>
  <c r="P135" i="1"/>
  <c r="P136" i="1"/>
  <c r="Q136" i="1" s="1"/>
  <c r="P137" i="1"/>
  <c r="Q137" i="1" s="1"/>
  <c r="P138" i="1"/>
  <c r="Q138" i="1" s="1"/>
  <c r="P139" i="1"/>
  <c r="P140" i="1"/>
  <c r="P141" i="1"/>
  <c r="P142" i="1"/>
  <c r="P143" i="1"/>
  <c r="Q143" i="1" s="1"/>
  <c r="P144" i="1"/>
  <c r="Q144" i="1" s="1"/>
  <c r="P145" i="1"/>
  <c r="Q145" i="1" s="1"/>
  <c r="P146" i="1"/>
  <c r="Q146" i="1" s="1"/>
  <c r="P147" i="1"/>
  <c r="P148" i="1"/>
  <c r="P149" i="1"/>
  <c r="P150" i="1"/>
  <c r="P151" i="1"/>
  <c r="P152" i="1"/>
  <c r="Q152" i="1" s="1"/>
  <c r="P153" i="1"/>
  <c r="Q153" i="1" s="1"/>
  <c r="P154" i="1"/>
  <c r="Q154" i="1" s="1"/>
  <c r="P155" i="1"/>
  <c r="P156" i="1"/>
  <c r="P157" i="1"/>
  <c r="P158" i="1"/>
  <c r="P159" i="1"/>
  <c r="P160" i="1"/>
  <c r="Q160" i="1" s="1"/>
  <c r="P161" i="1"/>
  <c r="Q161" i="1" s="1"/>
  <c r="P162" i="1"/>
  <c r="Q162" i="1" s="1"/>
  <c r="P163" i="1"/>
  <c r="P164" i="1"/>
  <c r="P165" i="1"/>
  <c r="P166" i="1"/>
  <c r="P167" i="1"/>
  <c r="Q167" i="1" s="1"/>
  <c r="P168" i="1"/>
  <c r="P169" i="1"/>
  <c r="Q169" i="1" s="1"/>
  <c r="P170" i="1"/>
  <c r="Q170" i="1" s="1"/>
  <c r="P171" i="1"/>
  <c r="P172" i="1"/>
  <c r="Q131" i="1"/>
  <c r="Q132" i="1"/>
  <c r="Q133" i="1"/>
  <c r="Q135" i="1"/>
  <c r="Q147" i="1"/>
  <c r="Q151" i="1"/>
  <c r="Q155" i="1"/>
  <c r="Q159" i="1"/>
  <c r="Q163" i="1"/>
  <c r="Q168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P173" i="1"/>
  <c r="P174" i="1"/>
  <c r="Q174" i="1" s="1"/>
  <c r="P175" i="1"/>
  <c r="P176" i="1"/>
  <c r="Q176" i="1" s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Q196" i="1" s="1"/>
  <c r="Q173" i="1"/>
  <c r="Q175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J197" i="1"/>
  <c r="J212" i="1"/>
  <c r="J213" i="1"/>
  <c r="J214" i="1"/>
  <c r="J215" i="1"/>
  <c r="J216" i="1"/>
  <c r="J217" i="1"/>
  <c r="J218" i="1"/>
  <c r="J219" i="1"/>
  <c r="J220" i="1"/>
  <c r="J221" i="1"/>
  <c r="J222" i="1"/>
  <c r="P197" i="1"/>
  <c r="Q197" i="1" s="1"/>
  <c r="P212" i="1"/>
  <c r="Q212" i="1" s="1"/>
  <c r="P213" i="1"/>
  <c r="Q213" i="1" s="1"/>
  <c r="P214" i="1"/>
  <c r="P215" i="1"/>
  <c r="P216" i="1"/>
  <c r="P217" i="1"/>
  <c r="P218" i="1"/>
  <c r="Q218" i="1" s="1"/>
  <c r="P219" i="1"/>
  <c r="Q219" i="1" s="1"/>
  <c r="P220" i="1"/>
  <c r="Q220" i="1" s="1"/>
  <c r="P221" i="1"/>
  <c r="Q221" i="1" s="1"/>
  <c r="P222" i="1"/>
  <c r="Q214" i="1"/>
  <c r="Q215" i="1"/>
  <c r="Q216" i="1"/>
  <c r="Q217" i="1"/>
  <c r="Q222" i="1"/>
  <c r="J223" i="1"/>
  <c r="J224" i="1"/>
  <c r="J225" i="1"/>
  <c r="J226" i="1"/>
  <c r="J227" i="1"/>
  <c r="P223" i="1"/>
  <c r="P224" i="1"/>
  <c r="P225" i="1"/>
  <c r="P226" i="1"/>
  <c r="P227" i="1"/>
  <c r="J76" i="1"/>
  <c r="P76" i="1"/>
  <c r="Q166" i="1" l="1"/>
  <c r="Q158" i="1"/>
  <c r="Q149" i="1"/>
  <c r="Q150" i="1"/>
  <c r="Q165" i="1"/>
  <c r="Q141" i="1"/>
  <c r="Q164" i="1"/>
  <c r="Q156" i="1"/>
  <c r="Q148" i="1"/>
  <c r="Q140" i="1"/>
  <c r="Q142" i="1"/>
  <c r="Q157" i="1"/>
  <c r="Q134" i="1"/>
  <c r="Q23" i="1"/>
  <c r="Q20" i="1"/>
  <c r="Q43" i="1"/>
  <c r="Q35" i="1"/>
  <c r="Q33" i="1"/>
  <c r="Q25" i="1"/>
  <c r="Q62" i="1"/>
  <c r="Q58" i="1"/>
  <c r="Q54" i="1"/>
  <c r="Q50" i="1"/>
  <c r="Q61" i="1"/>
  <c r="Q57" i="1"/>
  <c r="Q53" i="1"/>
  <c r="Q49" i="1"/>
  <c r="Q210" i="1"/>
  <c r="Q206" i="1"/>
  <c r="Q202" i="1"/>
  <c r="Q198" i="1"/>
  <c r="Q63" i="1"/>
  <c r="Q59" i="1"/>
  <c r="Q44" i="1"/>
  <c r="Q40" i="1"/>
  <c r="Q36" i="1"/>
  <c r="Q30" i="1"/>
  <c r="Q24" i="1"/>
  <c r="Q64" i="1"/>
  <c r="Q60" i="1"/>
  <c r="Q56" i="1"/>
  <c r="Q52" i="1"/>
  <c r="Q48" i="1"/>
  <c r="Q55" i="1"/>
  <c r="Q51" i="1"/>
  <c r="Q46" i="1"/>
  <c r="Q42" i="1"/>
  <c r="Q38" i="1"/>
  <c r="Q32" i="1"/>
  <c r="Q27" i="1"/>
  <c r="Q22" i="1"/>
  <c r="Q47" i="1"/>
  <c r="Q39" i="1"/>
  <c r="Q28" i="1"/>
  <c r="Q29" i="1"/>
  <c r="Q45" i="1"/>
  <c r="Q41" i="1"/>
  <c r="Q37" i="1"/>
  <c r="Q31" i="1"/>
  <c r="Q26" i="1"/>
  <c r="Q21" i="1"/>
  <c r="Q34" i="1"/>
  <c r="Q208" i="1"/>
  <c r="Q204" i="1"/>
  <c r="Q200" i="1"/>
  <c r="Q211" i="1"/>
  <c r="Q207" i="1"/>
  <c r="Q203" i="1"/>
  <c r="Q199" i="1"/>
  <c r="Q209" i="1"/>
  <c r="Q205" i="1"/>
  <c r="Q201" i="1"/>
  <c r="Q226" i="1"/>
  <c r="Q224" i="1"/>
  <c r="Q227" i="1"/>
  <c r="Q223" i="1"/>
  <c r="Q76" i="1"/>
  <c r="Q225" i="1"/>
  <c r="P84" i="1" l="1"/>
  <c r="J84" i="1"/>
  <c r="Q84" i="1" l="1"/>
  <c r="P19" i="1"/>
  <c r="J19" i="1"/>
  <c r="P79" i="1"/>
  <c r="J79" i="1"/>
  <c r="P78" i="1"/>
  <c r="J78" i="1"/>
  <c r="P77" i="1"/>
  <c r="J77" i="1"/>
  <c r="P75" i="1"/>
  <c r="J75" i="1"/>
  <c r="P70" i="1"/>
  <c r="J70" i="1"/>
  <c r="P69" i="1"/>
  <c r="J69" i="1"/>
  <c r="Q75" i="1" l="1"/>
  <c r="Q78" i="1"/>
  <c r="Q69" i="1"/>
  <c r="Q77" i="1"/>
  <c r="Q79" i="1"/>
  <c r="Q70" i="1"/>
  <c r="J17" i="1"/>
  <c r="P17" i="1"/>
  <c r="P18" i="1"/>
  <c r="J18" i="1"/>
  <c r="Q19" i="1" l="1"/>
  <c r="P232" i="1" s="1"/>
  <c r="Q18" i="1"/>
  <c r="Q17" i="1"/>
</calcChain>
</file>

<file path=xl/sharedStrings.xml><?xml version="1.0" encoding="utf-8"?>
<sst xmlns="http://schemas.openxmlformats.org/spreadsheetml/2006/main" count="869" uniqueCount="428">
  <si>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</si>
  <si>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</si>
  <si>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</si>
  <si>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</si>
  <si>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</si>
  <si>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</si>
  <si>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</si>
  <si>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</si>
  <si>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</si>
  <si>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</si>
  <si>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</si>
  <si>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</si>
  <si>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</si>
  <si>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</si>
  <si>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</si>
  <si>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</si>
  <si>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</si>
  <si>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</si>
  <si>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</si>
  <si>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</si>
  <si>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</si>
  <si>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</si>
  <si>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</si>
  <si>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</si>
  <si>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</si>
  <si>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</si>
  <si>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</si>
  <si>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</si>
  <si>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</si>
  <si>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PEINTURES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</si>
  <si>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PAPIERS PEINTS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</si>
  <si>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SOLS SOUPLES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</si>
  <si>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SPECIFIQUES</t>
    </r>
  </si>
  <si>
    <r>
      <t>INTISS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l : 1m X 15m</t>
    </r>
  </si>
  <si>
    <t>VYNIL 10,03 X 0,53 m</t>
  </si>
  <si>
    <t>LINOLEUM</t>
  </si>
  <si>
    <t>MARMOLEUM</t>
  </si>
  <si>
    <t>DALLE SEMI-PLOMBANTE</t>
  </si>
  <si>
    <t>DALLE PLOMBANTE</t>
  </si>
  <si>
    <t>PVC SOLS</t>
  </si>
  <si>
    <t>GERFLORT</t>
  </si>
  <si>
    <t>M²</t>
  </si>
  <si>
    <t>ALPHABET 20 MM</t>
  </si>
  <si>
    <t>APPLICATEUR DE PAPIER MASQUAGE</t>
  </si>
  <si>
    <t>AUGE A ENDUIT 35 LITRES</t>
  </si>
  <si>
    <t xml:space="preserve">BAC A PINCEAUX </t>
  </si>
  <si>
    <t>BACHE COTON 3.2*4</t>
  </si>
  <si>
    <t>BACHE COTON 5*4</t>
  </si>
  <si>
    <t>BACHE COTON PLASTIFIE 3*4</t>
  </si>
  <si>
    <t>BACHE COTON PLASTIFIE 5*4</t>
  </si>
  <si>
    <t>BOMBE DUPLI EFFACE GRAFITTIS</t>
  </si>
  <si>
    <t>BROSSE A ENCOLLER NYLON</t>
  </si>
  <si>
    <t>BROSSE A LESSIVER ET DECAPER</t>
  </si>
  <si>
    <t>BROSSE A PORCHER MOYEN MODEL</t>
  </si>
  <si>
    <t xml:space="preserve">BROSSE CHIENDENT A MAIN </t>
  </si>
  <si>
    <t>BROSSE EPOUSSETTE SOIE GRISE</t>
  </si>
  <si>
    <t>BROSSE POUCE 4</t>
  </si>
  <si>
    <t>BROSSE POUCE 6</t>
  </si>
  <si>
    <t>BROSSE RADIATEUR N°35</t>
  </si>
  <si>
    <t>BROSSE RECHAMPIR N°2</t>
  </si>
  <si>
    <t>BROSSE RECHAMPIR N°4</t>
  </si>
  <si>
    <t>BROSSE RECHAMPIR N°5</t>
  </si>
  <si>
    <t>BROSSE RECHAMPIR N°6</t>
  </si>
  <si>
    <t>BROSSE SPALTER (tradition et acrylique)</t>
  </si>
  <si>
    <t>CAMION RECTANGULAIRE 12 L</t>
  </si>
  <si>
    <t>CAMION RECTANGULAIRE 7 L</t>
  </si>
  <si>
    <t>CAMION RECTANGULAIRE 8 L</t>
  </si>
  <si>
    <t>CARTOUCHE SIKACRYL PRO</t>
  </si>
  <si>
    <t>CASQUETTE DE PEINTRE</t>
  </si>
  <si>
    <t>CHIFFON BLANC COTON 5KG</t>
  </si>
  <si>
    <t xml:space="preserve">CISEAUX FINNY 25 CM </t>
  </si>
  <si>
    <t>CLEAN ROULEAU</t>
  </si>
  <si>
    <t>COLLE TOILE DE VERRE QUELYD 20 KG</t>
  </si>
  <si>
    <t>CORALY PLUS BLEU HELIO 250 ML</t>
  </si>
  <si>
    <t>CORALY PLUS JAUNE MOYEN 250 ML</t>
  </si>
  <si>
    <t>CORALY PLUS NOIR 250 ML</t>
  </si>
  <si>
    <t>CORALY PLUS OMBRE NATURELLE 250 ML</t>
  </si>
  <si>
    <t>CORALY PLUS OXYDE JAUNE 250 ML</t>
  </si>
  <si>
    <t>CORALY PLUS SIENNE NATURELLE 250 ML</t>
  </si>
  <si>
    <t>CORDEAU A TRACER</t>
  </si>
  <si>
    <t>CORNIERE DE RIVE BLANC</t>
  </si>
  <si>
    <t>COUPE VERRE SILBERSCHNIT</t>
  </si>
  <si>
    <t>COUTEAU A MAROUFLER</t>
  </si>
  <si>
    <t>COUTEAU AMERICAIN MULT-USAG</t>
  </si>
  <si>
    <t>COUTEAU ANGLAIS 5</t>
  </si>
  <si>
    <t>COUTEAU ANGLAIS 7</t>
  </si>
  <si>
    <t>COUTEAU DECOFRAGE 25 CM</t>
  </si>
  <si>
    <t>COUTEAU DECOFRAGE 60 CM</t>
  </si>
  <si>
    <t>COUTEAU DEMASTIQUER</t>
  </si>
  <si>
    <t>COUTEAU PLAQUISTE N° 22</t>
  </si>
  <si>
    <t>COUTEAU PLAQUISTE N°16</t>
  </si>
  <si>
    <t>CUTTER OLFA OL</t>
  </si>
  <si>
    <t>CUTTER PLAQUISTE</t>
  </si>
  <si>
    <t>DILUANT 5L</t>
  </si>
  <si>
    <t>DOUBLE FACE TOILE 25M</t>
  </si>
  <si>
    <t>ENDUIT DE REBOUCHAGE PATE 1,5 KG</t>
  </si>
  <si>
    <t>ENDUIT DE REBOUCHAGE TOUPRET EXPERT TX100 15 KG</t>
  </si>
  <si>
    <t>ENDUIT GERARD 5 KG</t>
  </si>
  <si>
    <t>ENDUIT IMPEC MIXTE 6 KG</t>
  </si>
  <si>
    <t>ENDUIT MUREX INT/EXT 5KG</t>
  </si>
  <si>
    <t>ENDUIT PRESTONETT FIN SAC 5KG</t>
  </si>
  <si>
    <t>ENDUIT PRESTONETT GARNISSANT SAC 5KG</t>
  </si>
  <si>
    <t>ENDUIT TOUPRET MASTIC BLANC 5 KG</t>
  </si>
  <si>
    <t>ENDUIT TOUPRET PLATRE 4 KG</t>
  </si>
  <si>
    <t>ENDUIT TOUS USAGES FIN 5 KG</t>
  </si>
  <si>
    <t>ENDUIT DE RAGREAGE  P4 /P4S</t>
  </si>
  <si>
    <t>ENDUIT DE RAGREAGE P3</t>
  </si>
  <si>
    <t>ENTRETOISE 0.60 M BLANC</t>
  </si>
  <si>
    <t>ENTRETOISE 1.20 M BLANC UNITE</t>
  </si>
  <si>
    <t xml:space="preserve">EPONGE TAMPONGE </t>
  </si>
  <si>
    <t>EPONGE VEGETALE</t>
  </si>
  <si>
    <t>EPONGE VEGETALE A RECURER</t>
  </si>
  <si>
    <t>GANT A PEINDRE POIL COURT</t>
  </si>
  <si>
    <t>GANT COTON BLANC PEINTRE</t>
  </si>
  <si>
    <t>GANT VERRIER POIGNET TRICOT</t>
  </si>
  <si>
    <t>GANTS VINYL TAILLE MEDUIM</t>
  </si>
  <si>
    <t>PAIRE DE GENOUILLERE</t>
  </si>
  <si>
    <t>GOUPILLON METAL 1645</t>
  </si>
  <si>
    <t>GOUPILLON METAL 1646</t>
  </si>
  <si>
    <t>GRILLE AERATION</t>
  </si>
  <si>
    <t>GRILLE GALVANISEE 180</t>
  </si>
  <si>
    <t>JEU DE 4 VRILLES A BOIS</t>
  </si>
  <si>
    <t>LAME CUTTER OLFA LB10</t>
  </si>
  <si>
    <t>LAME CUTTER PLAQUISTE</t>
  </si>
  <si>
    <t>LAME CUTTER TRAPEZE</t>
  </si>
  <si>
    <t>MANCHE DE BALAI BOIS</t>
  </si>
  <si>
    <t>MANCHON GOLDERYC 180</t>
  </si>
  <si>
    <t>MANCHON LAKNET</t>
  </si>
  <si>
    <t>MANCHON MICROSTAR 10 180MM</t>
  </si>
  <si>
    <t>MANCHON MOUSSE FLOQUEE GRISE 180</t>
  </si>
  <si>
    <t>MANCHON SUPER ANTIGOUTTE 250</t>
  </si>
  <si>
    <t xml:space="preserve">MANCHON TEXTURE COURT </t>
  </si>
  <si>
    <t>MANCHON TOLPAK VELOURS 180</t>
  </si>
  <si>
    <t>MANCHON TOPLAK 180</t>
  </si>
  <si>
    <t>MARTEAU VITRIER</t>
  </si>
  <si>
    <t>MASQUE 3M AVEC VALVE FFP1</t>
  </si>
  <si>
    <t>MINI MANCHON MICROSTAR 60 MM</t>
  </si>
  <si>
    <t>MOLETTE RECHANGE SILBERSCHNIT</t>
  </si>
  <si>
    <t>MONTURE BOIS REGLABE 180</t>
  </si>
  <si>
    <t xml:space="preserve">MONTURE DOUBLE BRANCHE 250 M </t>
  </si>
  <si>
    <t>MONTURE PATTE DE LAPIN 600MM</t>
  </si>
  <si>
    <t>MONTURE PATTE DE LAPIN A CLI</t>
  </si>
  <si>
    <t>MONTURE ROBUST 180</t>
  </si>
  <si>
    <t>MONTURE SANS VIS 180</t>
  </si>
  <si>
    <t>MONTURE SANS VIS 250</t>
  </si>
  <si>
    <t>PAPIER DE VERRE A SEC 100</t>
  </si>
  <si>
    <t>PAPIER DE VERRE A SEC 120</t>
  </si>
  <si>
    <t>PAPIER DE VERRE A SEC 60</t>
  </si>
  <si>
    <t>PAPIER DE VERRE A SEC 80</t>
  </si>
  <si>
    <t>PAPIER DE VERRE ABRASIF 100</t>
  </si>
  <si>
    <t>PAPIER DE VERRE ABRASIF 120</t>
  </si>
  <si>
    <t>PAPIER DE VERRE ABRASIF 180</t>
  </si>
  <si>
    <t>PAPIER DE VERRE ABRASIF 60</t>
  </si>
  <si>
    <t>PAPIER DE VERRE ABRASIF 80</t>
  </si>
  <si>
    <t>PAPIER VELCRO N°120</t>
  </si>
  <si>
    <t>PAPIER VELCRO N°180</t>
  </si>
  <si>
    <t>PAPIER VELCRO N°240</t>
  </si>
  <si>
    <t>PAPIER VELCRO N°80</t>
  </si>
  <si>
    <t>PATTE A GLACE CHROME</t>
  </si>
  <si>
    <t>PATTE DE LAPIN A GROS DIAM</t>
  </si>
  <si>
    <t>PATTE DE LAPIN LAQUEUR 110</t>
  </si>
  <si>
    <t>PATTE DE LAPIN LAQUEUR 60</t>
  </si>
  <si>
    <t>PATTE DE LAPIN MICROSTAR 100MM</t>
  </si>
  <si>
    <t>PATTE DE LAPIN MOUSSE</t>
  </si>
  <si>
    <t>PINCE EMPORTE PIECES</t>
  </si>
  <si>
    <t>PLATOIR SIDNEY 280*120</t>
  </si>
  <si>
    <t>POLYANE 75 M2</t>
  </si>
  <si>
    <t>QUEUE A LAQUER N°30</t>
  </si>
  <si>
    <t>QUEUE A LAQUER N°40</t>
  </si>
  <si>
    <t>QUEUE A LAQUER N°60</t>
  </si>
  <si>
    <t>RALONGE TELESCOPIQUE 2 M</t>
  </si>
  <si>
    <t>RALONGE TELESCOPIQUE 4 M</t>
  </si>
  <si>
    <t>RECHARGE COVER QUICK 33M*1</t>
  </si>
  <si>
    <t>TIRO BLANC 25 MM</t>
  </si>
  <si>
    <t>TIRO CREPE 38 MM</t>
  </si>
  <si>
    <t>TIRO MASQUAGE 19 MM</t>
  </si>
  <si>
    <t>TIRO MASQUAGE 30  MM</t>
  </si>
  <si>
    <t>TIRO MASQUAGE 50 MM</t>
  </si>
  <si>
    <t>TIRO ORANGE 50 MM</t>
  </si>
  <si>
    <t>TOILE CLASSIQUE/MAILLE 50M</t>
  </si>
  <si>
    <t>TOILE LOSANGE 50 M</t>
  </si>
  <si>
    <t>TOILE PETIT CHEVRON 50 M</t>
  </si>
  <si>
    <t>TROUSSE 8 COUTEAUX AMERICAIN</t>
  </si>
  <si>
    <t>WHITE SPIRIT 1 LITRE</t>
  </si>
  <si>
    <t>WHITE SPIRIT SANS ODEUR 5 LITRES</t>
  </si>
  <si>
    <t>ACETONE 1L</t>
  </si>
  <si>
    <t>SATIN ACRYLIQUE NF ENVIRONNEMENT OU ECOLABEL TOUTES TEINTES</t>
  </si>
  <si>
    <t>MAT ACRYLIQUE NF ENVIRONNEMENT OU ECOLABEL</t>
  </si>
  <si>
    <t>PRIMAIRE ACRYLIQUE NF ENVIRONNEMENT OU ECOLABEL</t>
  </si>
  <si>
    <t>LAQUE ACRYLIQUE NF ENVIRONNEMENT</t>
  </si>
  <si>
    <t xml:space="preserve">LAQUE ACRYLIQUE NF ENVIRONNEMENT </t>
  </si>
  <si>
    <t>PRIMAIRE UNIVERSEL</t>
  </si>
  <si>
    <t>LAQUE JORDAN B90 COULEUR 3 LITRE</t>
  </si>
  <si>
    <t>PEINTURE AQUARYL BLANC MAT 16 litre     Densité: 1,62± 0,03  Rendement: 9m2/litre</t>
  </si>
  <si>
    <t>PEINTURE AQUARYL BLANC SATIN 16 litre   Densité: 1,47±0,03 Rendement: 8 à 10m2/ litre</t>
  </si>
  <si>
    <t xml:space="preserve">PEINTURE AQUARYL IMPRESS 16 litre  Densité: 1,37 Rendement: 10 à 12m2/litre </t>
  </si>
  <si>
    <t>PEINTURE AQUARYL SILOMAT 16 litre Densité: 1,37 Rendement: 11m2/litre</t>
  </si>
  <si>
    <t>PEINTURE AQUARYL SILOSAT 16 litre Densité: 1,33 ±0,03 Rendement: 11m2/litre</t>
  </si>
  <si>
    <t>PEINTURE BOMBE DUPLI COULEUR 400 ML Rendement: 1,8M2/400mL</t>
  </si>
  <si>
    <t>PEINTURE BOMBE PIGMA SPRAY COULEUR  NOIR SATIN 400 mL</t>
  </si>
  <si>
    <t xml:space="preserve">PEINTURE DECOCRYL SATIN VERMILLON 5 KG Densité: 1,15 à 1,30 Rendement: 10M2/litre </t>
  </si>
  <si>
    <t>PEINTURE DECOCRYL SATIN VERT ANIS 5 KG densité: 1,15 à 1,30 Rendement: 10M2/litre</t>
  </si>
  <si>
    <t>PEINTURE JOORDAN LAQUE B90 BLANC 3 litre Densité: 1,22 Rendement: 16m2/litre</t>
  </si>
  <si>
    <t>PEINTURE JOORDAN SATIN S30 BLANC 12 litre Densité: 1,48 Rendement: 15M2/ litre</t>
  </si>
  <si>
    <t>PEINTURE JULIEN ECRAN ETANCHE 2.5 litre Rendement : 6M2/litre</t>
  </si>
  <si>
    <t>PEINTURE MARQUAGE ROUTIER SN COULEUR BLANC 5 KG Densité: 1,55 Rendement: 450g/m2</t>
  </si>
  <si>
    <t>PEINTURE O2 LAK SATIN 12 litre densité: 1,37 Rendement 14 à 16M2/litre</t>
  </si>
  <si>
    <t>PEINTURE PLASCOREX D3 MAT 20 KG Densité: 1,50 Rendement: 300 à 400g/M2</t>
  </si>
  <si>
    <t>PEINTURE UNIKOSOL MONO GRIS SOURIS 16 litre Densité: 1,23 Rendement: 8 à 11M2/litre</t>
  </si>
  <si>
    <t>PEINTURE UNILOX FER  NOIR COULEUR 3 litre Densité: 1,18 Rendement: 12M2/ litre</t>
  </si>
  <si>
    <t>PEINTURE UNILOX FER COULEUR 3 litre Densité: 1,18 Rendement: 12M2/litre</t>
  </si>
  <si>
    <t>PEINTURE MARQUAGE ROUTIER SN COULEUR JAUNE 5 KG Densité: 1,40 à 1,60 Rendement: 500 à 700g/L</t>
  </si>
  <si>
    <t>PLASCOR EXTER 3 LITRE</t>
  </si>
  <si>
    <t>PLASCOREX FIX O 3 LITRES</t>
  </si>
  <si>
    <t>RENOVOCAI 5 LITRES</t>
  </si>
  <si>
    <t>MAT PHASE ACQUEUSE TOUTES TEINTES</t>
  </si>
  <si>
    <t>PRIMAIRE PHASE ACQUEUSE</t>
  </si>
  <si>
    <t>LAQUE PHASE ACQUEUSE TOUTES TEINTES</t>
  </si>
  <si>
    <t>LAQUE ANTIROUILLE TOUTES TEINTES</t>
  </si>
  <si>
    <t>PEINTURE MAGNETIQUE</t>
  </si>
  <si>
    <t>PEINTURE ARDOISE</t>
  </si>
  <si>
    <t>LASURE D'IMPREGNATION TOUTES TEINTES</t>
  </si>
  <si>
    <t xml:space="preserve">VERNIS INCOLORE </t>
  </si>
  <si>
    <t>KG</t>
  </si>
  <si>
    <t>N/C</t>
  </si>
  <si>
    <t>12-001</t>
  </si>
  <si>
    <t>12-005</t>
  </si>
  <si>
    <t>12-003</t>
  </si>
  <si>
    <t>12-002</t>
  </si>
  <si>
    <t>12-004</t>
  </si>
  <si>
    <t>12-006</t>
  </si>
  <si>
    <t>12-007</t>
  </si>
  <si>
    <t>12-008</t>
  </si>
  <si>
    <t>12-009</t>
  </si>
  <si>
    <t>12-010</t>
  </si>
  <si>
    <t>12-011</t>
  </si>
  <si>
    <t>12-012</t>
  </si>
  <si>
    <t>12-013</t>
  </si>
  <si>
    <t>12-014</t>
  </si>
  <si>
    <t>12-015</t>
  </si>
  <si>
    <t>12-016</t>
  </si>
  <si>
    <t>12-017</t>
  </si>
  <si>
    <t>12-018</t>
  </si>
  <si>
    <t>12-019</t>
  </si>
  <si>
    <t>12-020</t>
  </si>
  <si>
    <t>12-021</t>
  </si>
  <si>
    <t>12-022</t>
  </si>
  <si>
    <t>12-023</t>
  </si>
  <si>
    <t>12-024</t>
  </si>
  <si>
    <t>12-025</t>
  </si>
  <si>
    <t>12-026</t>
  </si>
  <si>
    <t>12-027</t>
  </si>
  <si>
    <t>12-028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</si>
  <si>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</si>
  <si>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</si>
  <si>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</si>
  <si>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</si>
  <si>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</si>
  <si>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</si>
  <si>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</si>
  <si>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</si>
  <si>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</si>
  <si>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12-038</t>
  </si>
  <si>
    <t>12-039</t>
  </si>
  <si>
    <t>12-040</t>
  </si>
  <si>
    <t>12-041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</si>
  <si>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</si>
  <si>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</si>
  <si>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</si>
  <si>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</si>
  <si>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</si>
  <si>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</si>
  <si>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</si>
  <si>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</si>
  <si>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</si>
  <si>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</si>
  <si>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12-052</t>
  </si>
  <si>
    <t>12-053</t>
  </si>
  <si>
    <t>12-054</t>
  </si>
  <si>
    <t>12-055</t>
  </si>
  <si>
    <t>12-056</t>
  </si>
  <si>
    <t>12-057</t>
  </si>
  <si>
    <t>12-058</t>
  </si>
  <si>
    <t>12-059</t>
  </si>
  <si>
    <t>12-060</t>
  </si>
  <si>
    <t>12-061</t>
  </si>
  <si>
    <t>12-062</t>
  </si>
  <si>
    <t>12-063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</si>
  <si>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</si>
  <si>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</si>
  <si>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</si>
  <si>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</si>
  <si>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</si>
  <si>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</si>
  <si>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</si>
  <si>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</si>
  <si>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</si>
  <si>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</si>
  <si>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</si>
  <si>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</si>
  <si>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</si>
  <si>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</si>
  <si>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12-078</t>
  </si>
  <si>
    <t>12-079</t>
  </si>
  <si>
    <t>12-080</t>
  </si>
  <si>
    <t>12-081</t>
  </si>
  <si>
    <t>12-082</t>
  </si>
  <si>
    <t>12-083</t>
  </si>
  <si>
    <t>12-084</t>
  </si>
  <si>
    <t>12-085</t>
  </si>
  <si>
    <t>12-086</t>
  </si>
  <si>
    <t>12-087</t>
  </si>
  <si>
    <t>12-088</t>
  </si>
  <si>
    <t>12-089</t>
  </si>
  <si>
    <t>12-090</t>
  </si>
  <si>
    <t>12-091</t>
  </si>
  <si>
    <t>12-092</t>
  </si>
  <si>
    <t>12-093</t>
  </si>
  <si>
    <t>12-094</t>
  </si>
  <si>
    <t>12-095</t>
  </si>
  <si>
    <t>12-096</t>
  </si>
  <si>
    <t>12-097</t>
  </si>
  <si>
    <t>12-098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</si>
  <si>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</si>
  <si>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</si>
  <si>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</si>
  <si>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</si>
  <si>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</si>
  <si>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</si>
  <si>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</si>
  <si>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</si>
  <si>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</si>
  <si>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</si>
  <si>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</si>
  <si>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</si>
  <si>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</si>
  <si>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</si>
  <si>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</si>
  <si>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</si>
  <si>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</si>
  <si>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</si>
  <si>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</si>
  <si>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</si>
  <si>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</si>
  <si>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12-120</t>
  </si>
  <si>
    <t>12-121</t>
  </si>
  <si>
    <t>12-122</t>
  </si>
  <si>
    <t>12-123</t>
  </si>
  <si>
    <t>12-124</t>
  </si>
  <si>
    <t>12-125</t>
  </si>
  <si>
    <t>12-126</t>
  </si>
  <si>
    <t>12-127</t>
  </si>
  <si>
    <t>12-128</t>
  </si>
  <si>
    <t>12-129</t>
  </si>
  <si>
    <t>12-130</t>
  </si>
  <si>
    <t>12-131</t>
  </si>
  <si>
    <t>12-132</t>
  </si>
  <si>
    <t>12-133</t>
  </si>
  <si>
    <t>12-134</t>
  </si>
  <si>
    <t>12-135</t>
  </si>
  <si>
    <t>12-136</t>
  </si>
  <si>
    <t>12-137</t>
  </si>
  <si>
    <t>12-138</t>
  </si>
  <si>
    <t>12-139</t>
  </si>
  <si>
    <t>12-140</t>
  </si>
  <si>
    <t>12-141</t>
  </si>
  <si>
    <t>12-142</t>
  </si>
  <si>
    <t>12-143</t>
  </si>
  <si>
    <t>12-144</t>
  </si>
  <si>
    <t>12-145</t>
  </si>
  <si>
    <t>12-146</t>
  </si>
  <si>
    <t>12-147</t>
  </si>
  <si>
    <t>12-148</t>
  </si>
  <si>
    <t>12-149</t>
  </si>
  <si>
    <t>12-150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</si>
  <si>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</si>
  <si>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</si>
  <si>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</si>
  <si>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</si>
  <si>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</si>
  <si>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</si>
  <si>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</si>
  <si>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</si>
  <si>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</si>
  <si>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</si>
  <si>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</si>
  <si>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</si>
  <si>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</si>
  <si>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</si>
  <si>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</si>
  <si>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</si>
  <si>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</si>
  <si>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</si>
  <si>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12-169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</si>
  <si>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</si>
  <si>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</si>
  <si>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</si>
  <si>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</si>
  <si>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</si>
  <si>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</si>
  <si>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</si>
  <si>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</si>
  <si>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12-178</t>
  </si>
  <si>
    <t>12-179</t>
  </si>
  <si>
    <t>12-180</t>
  </si>
  <si>
    <t>12-181</t>
  </si>
  <si>
    <t>12-182</t>
  </si>
  <si>
    <t>12-183</t>
  </si>
  <si>
    <t>12-184</t>
  </si>
  <si>
    <t>12-185</t>
  </si>
  <si>
    <t>12-186</t>
  </si>
  <si>
    <t>12-187</t>
  </si>
  <si>
    <t>12-188</t>
  </si>
  <si>
    <t>12-189</t>
  </si>
  <si>
    <t>12-190</t>
  </si>
  <si>
    <t>12-191</t>
  </si>
  <si>
    <t>12-192</t>
  </si>
  <si>
    <t>12-193</t>
  </si>
  <si>
    <t>12-194</t>
  </si>
  <si>
    <t>12-195</t>
  </si>
  <si>
    <t>12-196</t>
  </si>
  <si>
    <t>12-197</t>
  </si>
  <si>
    <t>LOT N° 7 - Peintures, produits d'habillage et de finition des murs, et sols souples</t>
  </si>
  <si>
    <t>Annexe n° 1/7 à l'acte d'engagement - Bordereau des prix unitaires (BPU)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</si>
  <si>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</si>
  <si>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</si>
  <si>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</si>
  <si>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t>ACCORD-CADRE N° 25B03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</si>
</sst>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Calibri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Normal" xfId="0" builtinId="0"/>
  </cellStyles>
  <dxfs count="96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95"/>
      <tableStyleElement type="headerRow" dxfId="94"/>
      <tableStyleElement type="totalRow" dxfId="93"/>
      <tableStyleElement type="firstColumn" dxfId="92"/>
      <tableStyleElement type="lastColumn" dxfId="91"/>
      <tableStyleElement type="firstRowStripe" dxfId="90"/>
      <tableStyleElement type="firstColumnStripe" dxfId="89"/>
    </tableStyle>
    <tableStyle name="TableStyleMedium11 3" pivot="0" count="7" xr9:uid="{00000000-0011-0000-FFFF-FFFF01000000}">
      <tableStyleElement type="wholeTable" dxfId="88"/>
      <tableStyleElement type="headerRow" dxfId="87"/>
      <tableStyleElement type="totalRow" dxfId="86"/>
      <tableStyleElement type="firstColumn" dxfId="85"/>
      <tableStyleElement type="lastColumn" dxfId="84"/>
      <tableStyleElement type="firstRowStripe" dxfId="83"/>
      <tableStyleElement type="firstColumnStripe" dxfId="82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64" totalsRowShown="0" headerRowDxfId="71" dataDxfId="69" headerRowBorderDxfId="70" tableBorderDxfId="68">
  <autoFilter ref="D16:Q64" xr:uid="{00000000-0009-0000-0100-000001000000}"/>
  <tableColumns count="14">
    <tableColumn id="1" xr3:uid="{00000000-0010-0000-0000-000001000000}" name="Référence UL" dataDxfId="67"/>
    <tableColumn id="16" xr3:uid="{8DAC961F-B89A-4064-9D28-DC854A26D47B}" name="Désignation" dataDxfId="66"/>
    <tableColumn id="2" xr3:uid="{00000000-0010-0000-0000-000002000000}" name="De type ou équivalent" dataDxfId="65"/>
    <tableColumn id="4" xr3:uid="{00000000-0010-0000-0000-000004000000}" name="Unité de mesure" dataDxfId="64"/>
    <tableColumn id="5" xr3:uid="{00000000-0010-0000-0000-000005000000}" name="Conditionnement préféré par l'université, exprimé en unité de mesure" dataDxfId="63"/>
    <tableColumn id="6" xr3:uid="{00000000-0010-0000-0000-000006000000}" name="Quantité annuelle indicative (non contractuelle), exprimée en unité de conditionnement " dataDxfId="62"/>
    <tableColumn id="7" xr3:uid="{00000000-0010-0000-0000-000007000000}" name="Quantité annuelle indicative (non contractuelle), exprimée en unité de mesure" dataDxfId="61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60"/>
    <tableColumn id="3" xr3:uid="{E4FD5CB8-7DC2-4195-9CCF-C7E492499726}" name="Plage de conditionnements autorisés, exprimés en unité de mesure" dataDxfId="59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58"/>
    <tableColumn id="10" xr3:uid="{00000000-0010-0000-0000-00000A000000}" name="Prix HT _x000a_du conditionnement" dataDxfId="57"/>
    <tableColumn id="11" xr3:uid="{00000000-0010-0000-0000-00000B000000}" name="Prix TTC _x000a_du conditionnement" dataDxfId="56"/>
    <tableColumn id="12" xr3:uid="{00000000-0010-0000-0000-00000C000000}" name="Prix TTC _x000a_de l'unité de mesure" dataDxfId="55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54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8:Q70" totalsRowShown="0" headerRowDxfId="53" dataDxfId="51" headerRowBorderDxfId="52" tableBorderDxfId="50">
  <autoFilter ref="D68:Q70" xr:uid="{D79D3281-384C-4769-A2A2-3AF17615907D}"/>
  <tableColumns count="14">
    <tableColumn id="1" xr3:uid="{93B849CA-03FD-42BC-9A52-9C4DD6E7861D}" name="Référence UL" dataDxfId="49"/>
    <tableColumn id="16" xr3:uid="{5CBE18E3-747A-4C65-AA7B-CDF65895EFBE}" name="Désignation" dataDxfId="48"/>
    <tableColumn id="2" xr3:uid="{D1A355F8-4E3C-4223-B80A-B06200658199}" name="De type ou équivalent" dataDxfId="47"/>
    <tableColumn id="4" xr3:uid="{4F07386C-D944-4E2A-9C90-19690EB0FE46}" name="Unité de mesure" dataDxfId="46"/>
    <tableColumn id="5" xr3:uid="{73CF4054-4612-42C9-9510-66DE46C1AF5D}" name="Conditionnement préféré par l'université, exprimé en unité de mesure" dataDxfId="45"/>
    <tableColumn id="6" xr3:uid="{8F8F21E2-B119-46E0-9714-DFCB16D40D0B}" name="Quantité annuelle indicative (non contractuelle), exprimée en unité de conditionnement " dataDxfId="44"/>
    <tableColumn id="7" xr3:uid="{BF7533E8-81C7-4FDE-903F-703F4ED45C73}" name="Quantité annuelle indicative (non contractuelle), exprimée en unité de mesure" dataDxfId="43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42"/>
    <tableColumn id="3" xr3:uid="{B1D0D935-E7A5-4D2B-98A5-9065C92325F3}" name="Plage de conditionnements autorisés, exprimés en unité de mesure" dataDxfId="41"/>
    <tableColumn id="9" xr3:uid="{93C55B56-7660-4F5A-97CB-D530875315D9}" name="Conditionnement proposé par le candidat, exprimé en unité de mesure" dataDxfId="40"/>
    <tableColumn id="10" xr3:uid="{5A504022-2595-433A-9F37-A819668A6E8A}" name="Prix HT _x000a_du conditionnement" dataDxfId="39"/>
    <tableColumn id="11" xr3:uid="{FE120B26-1EFF-4158-991C-3B91F5E7D465}" name="Prix TTC _x000a_du conditionnement" dataDxfId="38"/>
    <tableColumn id="12" xr3:uid="{3CFE62F9-F22F-48F6-A269-1079D11E68B7}" name="Prix TTC _x000a_de l'unité de mesure" dataDxfId="37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36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74:Q79" totalsRowShown="0" headerRowDxfId="35" dataDxfId="33" headerRowBorderDxfId="34" tableBorderDxfId="32">
  <autoFilter ref="D74:Q79" xr:uid="{E032D21B-58EF-43E0-AE9E-9357BB9790AC}"/>
  <tableColumns count="14">
    <tableColumn id="1" xr3:uid="{69B92C46-3A87-4525-B1BE-C6F1E9471557}" name="Référence UL" dataDxfId="31"/>
    <tableColumn id="16" xr3:uid="{95AA80BD-A7F8-4885-8D24-EBC34A7FD202}" name="Désignation" dataDxfId="30"/>
    <tableColumn id="2" xr3:uid="{6531FFD2-6B1C-495D-B8B1-20153FBC303F}" name="De type ou équivalent" dataDxfId="29"/>
    <tableColumn id="4" xr3:uid="{7BF86803-11CA-468C-904E-604FC1CD84BF}" name="Unité de mesure" dataDxfId="28"/>
    <tableColumn id="5" xr3:uid="{B69AC61A-BA1C-4DB4-9447-DEAEF7BBE550}" name="Conditionnement préféré par l'université, exprimé en unité de mesure" dataDxfId="27"/>
    <tableColumn id="6" xr3:uid="{CAF577E1-6E00-4B65-89B0-FBE42BC5FD96}" name="Quantité annuelle indicative (non contractuelle), exprimée en unité de conditionnement " dataDxfId="26"/>
    <tableColumn id="7" xr3:uid="{2899570A-CAE6-4E30-9E85-BAB914A5127F}" name="Quantité annuelle indicative (non contractuelle), exprimée en unité de mesure" dataDxfId="25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24"/>
    <tableColumn id="3" xr3:uid="{9F6053E2-6322-4C52-9748-45244053190F}" name="Plage de conditionnements autorisés, exprimés en unité de mesure" dataDxfId="23">
      <calculatedColumnFormula>CONCATENATE("MIN : ",ROUND(Tableau145[[#This Row],[Conditionnement préféré par l''université, exprimé en unité de mesure]]/3,2)," - ","MAX : ",ROUND(Tableau145[[#This Row],[Conditionnement préféré par l''université, exprimé en unité de mesure]]*3,2))</calculatedColumnFormula>
    </tableColumn>
    <tableColumn id="9" xr3:uid="{985EF1A9-B473-48A3-B3D2-A31DC3D32F88}" name="Conditionnement proposé par le candidat, exprimé en unité de mesure" dataDxfId="22"/>
    <tableColumn id="10" xr3:uid="{05A734FF-3694-45DC-B1EB-0FA24039117C}" name="Prix HT _x000a_du conditionnement" dataDxfId="21"/>
    <tableColumn id="11" xr3:uid="{A8ADD6F9-48E7-4A8D-8AD4-4012B5E6849B}" name="Prix TTC _x000a_du conditionnement" dataDxfId="20"/>
    <tableColumn id="12" xr3:uid="{DEA78E09-857D-4793-8F1B-62991FE0ABB6}" name="Prix TTC _x000a_de l'unité de mesure" dataDxfId="19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18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1049F5-F64E-4292-92A4-11F4AB7D2849}" name="Tableau1453" displayName="Tableau1453" ref="D83:Q227" totalsRowShown="0" headerRowDxfId="17" dataDxfId="15" headerRowBorderDxfId="16" tableBorderDxfId="14">
  <autoFilter ref="D83:Q227" xr:uid="{4E3208F1-4A0E-466F-AD57-1657A65AC193}"/>
  <tableColumns count="14">
    <tableColumn id="1" xr3:uid="{6B6269CB-D333-4301-893A-F0BF467CED18}" name="Référence UL" dataDxfId="13"/>
    <tableColumn id="16" xr3:uid="{21A72743-0BC9-4414-9684-97D0946510D8}" name="Désignation" dataDxfId="12"/>
    <tableColumn id="2" xr3:uid="{18153B95-48B5-4880-9D48-F22343944964}" name="De type ou équivalent" dataDxfId="11"/>
    <tableColumn id="4" xr3:uid="{5400C86F-E5A6-4812-B193-1A14511940AD}" name="Unité de mesure" dataDxfId="10"/>
    <tableColumn id="5" xr3:uid="{B317AA48-932F-4782-9060-726F954C7BF6}" name="Conditionnement préféré par l'université, exprimé en unité de mesure" dataDxfId="9"/>
    <tableColumn id="6" xr3:uid="{095090AC-8D1D-41FD-A40E-7365C2AA2BFE}" name="Quantité annuelle indicative (non contractuelle), exprimée en unité de conditionnement " dataDxfId="8"/>
    <tableColumn id="7" xr3:uid="{A5457541-C6DA-4DB5-968E-1333F2FE6F47}" name="Quantité annuelle indicative (non contractuelle), exprimée en unité de mesure" dataDxfId="7">
      <calculatedColumnFormula>Tableau1453[[#This Row],[Quantité annuelle indicative (non contractuelle), exprimée en unité de conditionnement ]]*Tableau1453[[#This Row],[Conditionnement préféré par l''université, exprimé en unité de mesure]]</calculatedColumnFormula>
    </tableColumn>
    <tableColumn id="8" xr3:uid="{0A7563C9-334D-4E4B-A1E5-258C5C21DD8B}" name="Référence candidat" dataDxfId="6"/>
    <tableColumn id="3" xr3:uid="{2E490BF0-02CC-481A-AD06-658B5BC454FF}" name="Plage de conditionnements autorisés, exprimés en unité de mesure" dataDxfId="5">
      <calculatedColumnFormula>CONCATENATE("MIN : ",ROUND(Tableau1453[[#This Row],[Conditionnement préféré par l''université, exprimé en unité de mesure]]/3,2)," - ","MAX : ",ROUND(Tableau1453[[#This Row],[Conditionnement préféré par l''université, exprimé en unité de mesure]]*3,2))</calculatedColumnFormula>
    </tableColumn>
    <tableColumn id="9" xr3:uid="{DBF6FBB1-9675-4F40-9156-B795F1DF1800}" name="Conditionnement proposé par le candidat, exprimé en unité de mesure" dataDxfId="4"/>
    <tableColumn id="10" xr3:uid="{2EEC172A-CF08-4E38-979A-E59DE7415744}" name="Prix HT _x000a_du conditionnement" dataDxfId="3"/>
    <tableColumn id="11" xr3:uid="{5EC327CC-1224-4101-BFF3-9C65FD659070}" name="Prix TTC _x000a_du conditionnement" dataDxfId="2"/>
    <tableColumn id="12" xr3:uid="{396E2C3A-0D10-4183-ACE5-F6A8447C5AF9}" name="Prix TTC _x000a_de l'unité de mesure" dataDxfId="1">
      <calculatedColumnFormula>Tableau1453[[#This Row],[Prix TTC 
du conditionnement]]/Tableau1453[[#This Row],[Conditionnement proposé par le candidat, exprimé en unité de mesure]]</calculatedColumnFormula>
    </tableColumn>
    <tableColumn id="13" xr3:uid="{8C9DB108-E71B-4D87-995A-37EC30F3100C}" name="Montant annuel estimatif (Prix TTC de l'unité de mesure x Quantité annuelle indicative exprimée en unité de mesure)" dataDxfId="0">
      <calculatedColumnFormula>Tableau1453[[#This Row],[Prix TTC 
de l''unité de mesure]]*Tableau1453[[#This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8"/>
  <sheetViews>
    <sheetView showGridLines="0" tabSelected="1" topLeftCell="B1" zoomScale="70" zoomScaleNormal="70" workbookViewId="0">
      <selection activeCell="D8" sqref="D8:Q8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91" style="48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84" t="s">
        <v>427</v>
      </c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6"/>
    </row>
    <row r="3" spans="1:18" ht="77.25" customHeight="1" x14ac:dyDescent="0.25">
      <c r="A3" s="22"/>
      <c r="B3" s="22"/>
      <c r="C3" s="22"/>
      <c r="D3" s="87" t="s">
        <v>22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9"/>
    </row>
    <row r="4" spans="1:18" ht="35.1" customHeight="1" x14ac:dyDescent="0.25">
      <c r="A4" s="22"/>
      <c r="B4" s="22"/>
      <c r="C4" s="22"/>
      <c r="D4" s="90" t="s">
        <v>423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2"/>
    </row>
    <row r="5" spans="1:18" ht="35.1" customHeight="1" x14ac:dyDescent="0.25">
      <c r="A5" s="22"/>
      <c r="B5" s="22"/>
      <c r="C5" s="22"/>
      <c r="D5" s="93" t="s">
        <v>422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5"/>
    </row>
    <row r="6" spans="1:18" ht="24" customHeight="1" x14ac:dyDescent="0.25">
      <c r="A6" s="22"/>
      <c r="B6" s="22"/>
      <c r="C6" s="22"/>
      <c r="D6" s="22"/>
      <c r="E6" s="4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56" t="s">
        <v>26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8"/>
    </row>
    <row r="8" spans="1:18" ht="90" customHeight="1" x14ac:dyDescent="0.25">
      <c r="A8" s="22"/>
      <c r="B8" s="22"/>
      <c r="C8" s="22"/>
      <c r="D8" s="56" t="s">
        <v>424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8"/>
    </row>
    <row r="9" spans="1:18" ht="24" customHeight="1" thickBot="1" x14ac:dyDescent="0.3">
      <c r="A9" s="22"/>
      <c r="B9" s="22"/>
      <c r="C9" s="22"/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1"/>
      <c r="Q9" s="24"/>
    </row>
    <row r="10" spans="1:18" ht="90" customHeight="1" thickBot="1" x14ac:dyDescent="0.3">
      <c r="A10" s="22"/>
      <c r="B10" s="22"/>
      <c r="C10" s="32"/>
      <c r="D10" s="59" t="s">
        <v>425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1"/>
    </row>
    <row r="11" spans="1:18" ht="24" customHeight="1" thickBot="1" x14ac:dyDescent="0.3">
      <c r="A11" s="22"/>
      <c r="B11" s="22"/>
      <c r="C11" s="22"/>
      <c r="D11" s="34"/>
      <c r="E11" s="52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82" t="s">
        <v>20</v>
      </c>
      <c r="E12" s="83"/>
      <c r="F12" s="79"/>
      <c r="G12" s="80"/>
      <c r="H12" s="81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3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77" t="s">
        <v>13</v>
      </c>
      <c r="E14" s="78"/>
      <c r="F14" s="78"/>
      <c r="G14" s="78"/>
      <c r="H14" s="78"/>
      <c r="I14" s="78"/>
      <c r="J14" s="78"/>
      <c r="K14" s="71" t="s">
        <v>11</v>
      </c>
      <c r="L14" s="72"/>
      <c r="M14" s="72"/>
      <c r="N14" s="72"/>
      <c r="O14" s="72"/>
      <c r="P14" s="73" t="s">
        <v>12</v>
      </c>
      <c r="Q14" s="74"/>
    </row>
    <row r="15" spans="1:18" ht="15" customHeight="1" thickBot="1" x14ac:dyDescent="0.3">
      <c r="A15" s="22"/>
      <c r="B15" s="22"/>
      <c r="C15" s="22"/>
      <c r="D15" s="22"/>
      <c r="E15" s="41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23</v>
      </c>
      <c r="E16" s="44" t="s">
        <v>28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426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75" t="s">
        <v>14</v>
      </c>
      <c r="C17" s="22"/>
      <c r="D17" s="8"/>
      <c r="E17" s="45" t="s">
        <v>15</v>
      </c>
      <c r="F17" s="8" t="s">
        <v>17</v>
      </c>
      <c r="G17" s="8" t="s">
        <v>24</v>
      </c>
      <c r="H17" s="53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54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76"/>
      <c r="C18" s="22"/>
      <c r="D18" s="13"/>
      <c r="E18" s="4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225</v>
      </c>
      <c r="E19" s="36" t="s">
        <v>186</v>
      </c>
      <c r="F19" s="39" t="s">
        <v>224</v>
      </c>
      <c r="G19" s="28" t="s">
        <v>25</v>
      </c>
      <c r="H19" s="29">
        <v>1</v>
      </c>
      <c r="I19" s="29">
        <v>5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19" s="19"/>
      <c r="L1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8" t="s">
        <v>228</v>
      </c>
      <c r="E20" s="36" t="s">
        <v>186</v>
      </c>
      <c r="F20" s="39" t="s">
        <v>224</v>
      </c>
      <c r="G20" s="28" t="s">
        <v>25</v>
      </c>
      <c r="H20" s="29">
        <v>5</v>
      </c>
      <c r="I20" s="29">
        <v>5</v>
      </c>
      <c r="J20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0" s="19"/>
      <c r="L2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8" t="s">
        <v>227</v>
      </c>
      <c r="E21" s="36" t="s">
        <v>186</v>
      </c>
      <c r="F21" s="39" t="s">
        <v>224</v>
      </c>
      <c r="G21" s="28" t="s">
        <v>25</v>
      </c>
      <c r="H21" s="29">
        <v>15</v>
      </c>
      <c r="I21" s="29">
        <v>5</v>
      </c>
      <c r="J21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1" s="19"/>
      <c r="L2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8" t="s">
        <v>229</v>
      </c>
      <c r="E22" s="36" t="s">
        <v>187</v>
      </c>
      <c r="F22" s="39" t="s">
        <v>224</v>
      </c>
      <c r="G22" s="28" t="s">
        <v>25</v>
      </c>
      <c r="H22" s="29">
        <v>1</v>
      </c>
      <c r="I22" s="29">
        <v>5</v>
      </c>
      <c r="J22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2" s="19"/>
      <c r="L2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8" t="s">
        <v>226</v>
      </c>
      <c r="E23" s="36" t="s">
        <v>187</v>
      </c>
      <c r="F23" s="39" t="s">
        <v>224</v>
      </c>
      <c r="G23" s="28" t="s">
        <v>25</v>
      </c>
      <c r="H23" s="29">
        <v>5</v>
      </c>
      <c r="I23" s="29">
        <v>5</v>
      </c>
      <c r="J23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3" s="19"/>
      <c r="L2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8" t="s">
        <v>230</v>
      </c>
      <c r="E24" s="36" t="s">
        <v>187</v>
      </c>
      <c r="F24" s="39" t="s">
        <v>224</v>
      </c>
      <c r="G24" s="28" t="s">
        <v>25</v>
      </c>
      <c r="H24" s="29">
        <v>15</v>
      </c>
      <c r="I24" s="29">
        <v>5</v>
      </c>
      <c r="J24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4" s="19"/>
      <c r="L2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8" t="s">
        <v>231</v>
      </c>
      <c r="E25" s="36" t="s">
        <v>215</v>
      </c>
      <c r="F25" s="39" t="s">
        <v>224</v>
      </c>
      <c r="G25" s="28" t="s">
        <v>25</v>
      </c>
      <c r="H25" s="29">
        <v>15</v>
      </c>
      <c r="I25" s="29">
        <v>5</v>
      </c>
      <c r="J25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5" s="19"/>
      <c r="L2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8" t="s">
        <v>232</v>
      </c>
      <c r="E26" s="36" t="s">
        <v>188</v>
      </c>
      <c r="F26" s="39" t="s">
        <v>224</v>
      </c>
      <c r="G26" s="28" t="s">
        <v>25</v>
      </c>
      <c r="H26" s="29">
        <v>1</v>
      </c>
      <c r="I26" s="29">
        <v>5</v>
      </c>
      <c r="J26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6" s="19"/>
      <c r="L2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8" t="s">
        <v>233</v>
      </c>
      <c r="E27" s="36" t="s">
        <v>188</v>
      </c>
      <c r="F27" s="39" t="s">
        <v>224</v>
      </c>
      <c r="G27" s="28" t="s">
        <v>25</v>
      </c>
      <c r="H27" s="29">
        <v>5</v>
      </c>
      <c r="I27" s="29">
        <v>5</v>
      </c>
      <c r="J2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7" s="19"/>
      <c r="L2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8" t="s">
        <v>234</v>
      </c>
      <c r="E28" s="36" t="s">
        <v>188</v>
      </c>
      <c r="F28" s="39" t="s">
        <v>224</v>
      </c>
      <c r="G28" s="28" t="s">
        <v>25</v>
      </c>
      <c r="H28" s="29">
        <v>15</v>
      </c>
      <c r="I28" s="29">
        <v>5</v>
      </c>
      <c r="J28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8" s="19"/>
      <c r="L2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8" t="s">
        <v>235</v>
      </c>
      <c r="E29" s="36" t="s">
        <v>216</v>
      </c>
      <c r="F29" s="39" t="s">
        <v>224</v>
      </c>
      <c r="G29" s="28" t="s">
        <v>25</v>
      </c>
      <c r="H29" s="29">
        <v>15</v>
      </c>
      <c r="I29" s="29">
        <v>5</v>
      </c>
      <c r="J29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9" s="19"/>
      <c r="L2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8" t="s">
        <v>236</v>
      </c>
      <c r="E30" s="36" t="s">
        <v>189</v>
      </c>
      <c r="F30" s="39" t="s">
        <v>224</v>
      </c>
      <c r="G30" s="28" t="s">
        <v>25</v>
      </c>
      <c r="H30" s="29">
        <v>1</v>
      </c>
      <c r="I30" s="29">
        <v>5</v>
      </c>
      <c r="J30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0" s="19"/>
      <c r="L3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8" t="s">
        <v>237</v>
      </c>
      <c r="E31" s="36" t="s">
        <v>189</v>
      </c>
      <c r="F31" s="39" t="s">
        <v>224</v>
      </c>
      <c r="G31" s="28" t="s">
        <v>25</v>
      </c>
      <c r="H31" s="29">
        <v>5</v>
      </c>
      <c r="I31" s="29">
        <v>5</v>
      </c>
      <c r="J31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1" s="19"/>
      <c r="L3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8" t="s">
        <v>238</v>
      </c>
      <c r="E32" s="36" t="s">
        <v>190</v>
      </c>
      <c r="F32" s="39" t="s">
        <v>224</v>
      </c>
      <c r="G32" s="28" t="s">
        <v>25</v>
      </c>
      <c r="H32" s="29">
        <v>15</v>
      </c>
      <c r="I32" s="29">
        <v>5</v>
      </c>
      <c r="J32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32" s="19"/>
      <c r="L3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8" t="s">
        <v>239</v>
      </c>
      <c r="E33" s="36" t="s">
        <v>217</v>
      </c>
      <c r="F33" s="39" t="s">
        <v>224</v>
      </c>
      <c r="G33" s="28" t="s">
        <v>25</v>
      </c>
      <c r="H33" s="29">
        <v>5</v>
      </c>
      <c r="I33" s="29">
        <v>5</v>
      </c>
      <c r="J33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3" s="19"/>
      <c r="L3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8" t="s">
        <v>240</v>
      </c>
      <c r="E34" s="36" t="s">
        <v>218</v>
      </c>
      <c r="F34" s="39" t="s">
        <v>224</v>
      </c>
      <c r="G34" s="28" t="s">
        <v>25</v>
      </c>
      <c r="H34" s="29">
        <v>1</v>
      </c>
      <c r="I34" s="29">
        <v>5</v>
      </c>
      <c r="J34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4" s="19"/>
      <c r="L3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8" t="s">
        <v>241</v>
      </c>
      <c r="E35" s="36" t="s">
        <v>191</v>
      </c>
      <c r="F35" s="39" t="s">
        <v>224</v>
      </c>
      <c r="G35" s="28" t="s">
        <v>25</v>
      </c>
      <c r="H35" s="29">
        <v>1</v>
      </c>
      <c r="I35" s="29">
        <v>5</v>
      </c>
      <c r="J35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5" s="19"/>
      <c r="L3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8" t="s">
        <v>242</v>
      </c>
      <c r="E36" s="36" t="s">
        <v>191</v>
      </c>
      <c r="F36" s="39" t="s">
        <v>224</v>
      </c>
      <c r="G36" s="28" t="s">
        <v>25</v>
      </c>
      <c r="H36" s="29">
        <v>5</v>
      </c>
      <c r="I36" s="29">
        <v>5</v>
      </c>
      <c r="J36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6" s="19"/>
      <c r="L3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8" t="s">
        <v>243</v>
      </c>
      <c r="E37" s="36" t="s">
        <v>191</v>
      </c>
      <c r="F37" s="39" t="s">
        <v>224</v>
      </c>
      <c r="G37" s="28" t="s">
        <v>25</v>
      </c>
      <c r="H37" s="29">
        <v>15</v>
      </c>
      <c r="I37" s="29">
        <v>5</v>
      </c>
      <c r="J37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37" s="19"/>
      <c r="L3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8" t="s">
        <v>244</v>
      </c>
      <c r="E38" s="36" t="s">
        <v>192</v>
      </c>
      <c r="F38" s="39" t="s">
        <v>224</v>
      </c>
      <c r="G38" s="28" t="s">
        <v>25</v>
      </c>
      <c r="H38" s="29">
        <v>3</v>
      </c>
      <c r="I38" s="29">
        <v>5</v>
      </c>
      <c r="J3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38" s="19"/>
      <c r="L3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8" t="s">
        <v>245</v>
      </c>
      <c r="E39" s="36" t="s">
        <v>193</v>
      </c>
      <c r="F39" s="39" t="s">
        <v>224</v>
      </c>
      <c r="G39" s="28" t="s">
        <v>25</v>
      </c>
      <c r="H39" s="29">
        <v>16</v>
      </c>
      <c r="I39" s="29">
        <v>5</v>
      </c>
      <c r="J39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39" s="19"/>
      <c r="L3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8" t="s">
        <v>246</v>
      </c>
      <c r="E40" s="36" t="s">
        <v>194</v>
      </c>
      <c r="F40" s="39" t="s">
        <v>224</v>
      </c>
      <c r="G40" s="28" t="s">
        <v>25</v>
      </c>
      <c r="H40" s="29">
        <v>16</v>
      </c>
      <c r="I40" s="29">
        <v>5</v>
      </c>
      <c r="J40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0" s="19"/>
      <c r="L4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8" t="s">
        <v>247</v>
      </c>
      <c r="E41" s="36" t="s">
        <v>195</v>
      </c>
      <c r="F41" s="39" t="s">
        <v>224</v>
      </c>
      <c r="G41" s="28" t="s">
        <v>25</v>
      </c>
      <c r="H41" s="29">
        <v>16</v>
      </c>
      <c r="I41" s="29">
        <v>5</v>
      </c>
      <c r="J41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1" s="19"/>
      <c r="L4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8" t="s">
        <v>248</v>
      </c>
      <c r="E42" s="36" t="s">
        <v>196</v>
      </c>
      <c r="F42" s="39" t="s">
        <v>224</v>
      </c>
      <c r="G42" s="28" t="s">
        <v>25</v>
      </c>
      <c r="H42" s="29">
        <v>16</v>
      </c>
      <c r="I42" s="29">
        <v>5</v>
      </c>
      <c r="J42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2" s="19"/>
      <c r="L4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8" t="s">
        <v>249</v>
      </c>
      <c r="E43" s="36" t="s">
        <v>197</v>
      </c>
      <c r="F43" s="39" t="s">
        <v>224</v>
      </c>
      <c r="G43" s="28" t="s">
        <v>25</v>
      </c>
      <c r="H43" s="29">
        <v>16</v>
      </c>
      <c r="I43" s="29">
        <v>5</v>
      </c>
      <c r="J43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3" s="19"/>
      <c r="L4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8" t="s">
        <v>250</v>
      </c>
      <c r="E44" s="36" t="s">
        <v>198</v>
      </c>
      <c r="F44" s="39" t="s">
        <v>224</v>
      </c>
      <c r="G44" s="28" t="s">
        <v>24</v>
      </c>
      <c r="H44" s="37">
        <v>1</v>
      </c>
      <c r="I44" s="29">
        <v>10</v>
      </c>
      <c r="J44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44" s="19"/>
      <c r="L44" s="54"/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8" t="s">
        <v>251</v>
      </c>
      <c r="E45" s="36" t="s">
        <v>199</v>
      </c>
      <c r="F45" s="39" t="s">
        <v>224</v>
      </c>
      <c r="G45" s="28" t="s">
        <v>24</v>
      </c>
      <c r="H45" s="37">
        <v>1</v>
      </c>
      <c r="I45" s="29">
        <v>10</v>
      </c>
      <c r="J45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45" s="19"/>
      <c r="L45" s="54"/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8" t="s">
        <v>252</v>
      </c>
      <c r="E46" s="36" t="s">
        <v>200</v>
      </c>
      <c r="F46" s="39" t="s">
        <v>224</v>
      </c>
      <c r="G46" s="28" t="s">
        <v>223</v>
      </c>
      <c r="H46" s="29">
        <v>5</v>
      </c>
      <c r="I46" s="29">
        <v>5</v>
      </c>
      <c r="J46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46" s="19"/>
      <c r="L4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8" t="s">
        <v>253</v>
      </c>
      <c r="E47" s="36" t="s">
        <v>201</v>
      </c>
      <c r="F47" s="39" t="s">
        <v>224</v>
      </c>
      <c r="G47" s="28" t="s">
        <v>223</v>
      </c>
      <c r="H47" s="29">
        <v>5</v>
      </c>
      <c r="I47" s="29">
        <v>5</v>
      </c>
      <c r="J4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47" s="19"/>
      <c r="L4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8" t="s">
        <v>254</v>
      </c>
      <c r="E48" s="36" t="s">
        <v>202</v>
      </c>
      <c r="F48" s="39" t="s">
        <v>224</v>
      </c>
      <c r="G48" s="28" t="s">
        <v>25</v>
      </c>
      <c r="H48" s="29">
        <v>3</v>
      </c>
      <c r="I48" s="29">
        <v>5</v>
      </c>
      <c r="J4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48" s="19"/>
      <c r="L4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8" t="s">
        <v>255</v>
      </c>
      <c r="E49" s="36" t="s">
        <v>203</v>
      </c>
      <c r="F49" s="39" t="s">
        <v>224</v>
      </c>
      <c r="G49" s="28" t="s">
        <v>25</v>
      </c>
      <c r="H49" s="29">
        <v>12</v>
      </c>
      <c r="I49" s="29">
        <v>5</v>
      </c>
      <c r="J49" s="29">
        <f>Tableau1[[#This Row],[Quantité annuelle indicative (non contractuelle), exprimée en unité de conditionnement ]]*Tableau1[[#This Row],[Conditionnement préféré par l''université, exprimé en unité de mesure]]</f>
        <v>60</v>
      </c>
      <c r="K49" s="19"/>
      <c r="L4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4 - MAX : 36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8" t="s">
        <v>256</v>
      </c>
      <c r="E50" s="36" t="s">
        <v>204</v>
      </c>
      <c r="F50" s="39" t="s">
        <v>224</v>
      </c>
      <c r="G50" s="28" t="s">
        <v>25</v>
      </c>
      <c r="H50" s="29">
        <v>2.5</v>
      </c>
      <c r="I50" s="29">
        <v>5</v>
      </c>
      <c r="J50" s="29">
        <f>Tableau1[[#This Row],[Quantité annuelle indicative (non contractuelle), exprimée en unité de conditionnement ]]*Tableau1[[#This Row],[Conditionnement préféré par l''université, exprimé en unité de mesure]]</f>
        <v>12.5</v>
      </c>
      <c r="K50" s="19"/>
      <c r="L5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0,83 - MAX : 7,5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8" t="s">
        <v>257</v>
      </c>
      <c r="E51" s="36" t="s">
        <v>205</v>
      </c>
      <c r="F51" s="39" t="s">
        <v>224</v>
      </c>
      <c r="G51" s="28" t="s">
        <v>223</v>
      </c>
      <c r="H51" s="29">
        <v>5</v>
      </c>
      <c r="I51" s="29">
        <v>5</v>
      </c>
      <c r="J51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51" s="19"/>
      <c r="L5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8" t="s">
        <v>258</v>
      </c>
      <c r="E52" s="36" t="s">
        <v>206</v>
      </c>
      <c r="F52" s="39" t="s">
        <v>224</v>
      </c>
      <c r="G52" s="28" t="s">
        <v>25</v>
      </c>
      <c r="H52" s="29">
        <v>12</v>
      </c>
      <c r="I52" s="29">
        <v>5</v>
      </c>
      <c r="J52" s="29">
        <f>Tableau1[[#This Row],[Quantité annuelle indicative (non contractuelle), exprimée en unité de conditionnement ]]*Tableau1[[#This Row],[Conditionnement préféré par l''université, exprimé en unité de mesure]]</f>
        <v>60</v>
      </c>
      <c r="K52" s="19"/>
      <c r="L5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4 - MAX : 36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8" t="s">
        <v>259</v>
      </c>
      <c r="E53" s="36" t="s">
        <v>207</v>
      </c>
      <c r="F53" s="39" t="s">
        <v>224</v>
      </c>
      <c r="G53" s="28" t="s">
        <v>223</v>
      </c>
      <c r="H53" s="29">
        <v>20</v>
      </c>
      <c r="I53" s="29">
        <v>5</v>
      </c>
      <c r="J53" s="29">
        <f>Tableau1[[#This Row],[Quantité annuelle indicative (non contractuelle), exprimée en unité de conditionnement ]]*Tableau1[[#This Row],[Conditionnement préféré par l''université, exprimé en unité de mesure]]</f>
        <v>100</v>
      </c>
      <c r="K53" s="19"/>
      <c r="L5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6,67 - MAX : 60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8" t="s">
        <v>260</v>
      </c>
      <c r="E54" s="36" t="s">
        <v>208</v>
      </c>
      <c r="F54" s="39" t="s">
        <v>224</v>
      </c>
      <c r="G54" s="28" t="s">
        <v>25</v>
      </c>
      <c r="H54" s="29">
        <v>16</v>
      </c>
      <c r="I54" s="29">
        <v>5</v>
      </c>
      <c r="J54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54" s="19"/>
      <c r="L5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8" t="s">
        <v>261</v>
      </c>
      <c r="E55" s="36" t="s">
        <v>209</v>
      </c>
      <c r="F55" s="39" t="s">
        <v>224</v>
      </c>
      <c r="G55" s="28" t="s">
        <v>25</v>
      </c>
      <c r="H55" s="29">
        <v>3</v>
      </c>
      <c r="I55" s="29">
        <v>5</v>
      </c>
      <c r="J55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5" s="19"/>
      <c r="L5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8" t="s">
        <v>262</v>
      </c>
      <c r="E56" s="36" t="s">
        <v>210</v>
      </c>
      <c r="F56" s="39" t="s">
        <v>224</v>
      </c>
      <c r="G56" s="28" t="s">
        <v>25</v>
      </c>
      <c r="H56" s="29">
        <v>3</v>
      </c>
      <c r="I56" s="29">
        <v>5</v>
      </c>
      <c r="J56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6" s="19"/>
      <c r="L5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8" t="s">
        <v>263</v>
      </c>
      <c r="E57" s="36" t="s">
        <v>211</v>
      </c>
      <c r="F57" s="39" t="s">
        <v>224</v>
      </c>
      <c r="G57" s="28" t="s">
        <v>223</v>
      </c>
      <c r="H57" s="29">
        <v>5</v>
      </c>
      <c r="I57" s="29">
        <v>5</v>
      </c>
      <c r="J5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57" s="19"/>
      <c r="L5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8" t="s">
        <v>264</v>
      </c>
      <c r="E58" s="36" t="s">
        <v>212</v>
      </c>
      <c r="F58" s="39" t="s">
        <v>224</v>
      </c>
      <c r="G58" s="28" t="s">
        <v>25</v>
      </c>
      <c r="H58" s="29">
        <v>3</v>
      </c>
      <c r="I58" s="29">
        <v>5</v>
      </c>
      <c r="J5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8" s="19"/>
      <c r="L5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8" t="s">
        <v>265</v>
      </c>
      <c r="E59" s="36" t="s">
        <v>213</v>
      </c>
      <c r="F59" s="39" t="s">
        <v>224</v>
      </c>
      <c r="G59" s="28" t="s">
        <v>25</v>
      </c>
      <c r="H59" s="29">
        <v>3</v>
      </c>
      <c r="I59" s="29">
        <v>5</v>
      </c>
      <c r="J59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9" s="19"/>
      <c r="L5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8" t="s">
        <v>266</v>
      </c>
      <c r="E60" s="36" t="s">
        <v>214</v>
      </c>
      <c r="F60" s="39" t="s">
        <v>224</v>
      </c>
      <c r="G60" s="28" t="s">
        <v>25</v>
      </c>
      <c r="H60" s="29">
        <v>5</v>
      </c>
      <c r="I60" s="29">
        <v>5</v>
      </c>
      <c r="J60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60" s="19"/>
      <c r="L6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8" t="s">
        <v>267</v>
      </c>
      <c r="E61" s="36" t="s">
        <v>219</v>
      </c>
      <c r="F61" s="39" t="s">
        <v>224</v>
      </c>
      <c r="G61" s="28" t="s">
        <v>25</v>
      </c>
      <c r="H61" s="29">
        <v>0.5</v>
      </c>
      <c r="I61" s="29">
        <v>5</v>
      </c>
      <c r="J61" s="29">
        <f>Tableau1[[#This Row],[Quantité annuelle indicative (non contractuelle), exprimée en unité de conditionnement ]]*Tableau1[[#This Row],[Conditionnement préféré par l''université, exprimé en unité de mesure]]</f>
        <v>2.5</v>
      </c>
      <c r="K61" s="19"/>
      <c r="L6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0,17 - MAX : 1,5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8" t="s">
        <v>268</v>
      </c>
      <c r="E62" s="36" t="s">
        <v>220</v>
      </c>
      <c r="F62" s="39" t="s">
        <v>224</v>
      </c>
      <c r="G62" s="28" t="s">
        <v>25</v>
      </c>
      <c r="H62" s="29">
        <v>0.75</v>
      </c>
      <c r="I62" s="29">
        <v>5</v>
      </c>
      <c r="J62" s="29">
        <f>Tableau1[[#This Row],[Quantité annuelle indicative (non contractuelle), exprimée en unité de conditionnement ]]*Tableau1[[#This Row],[Conditionnement préféré par l''université, exprimé en unité de mesure]]</f>
        <v>3.75</v>
      </c>
      <c r="K62" s="19"/>
      <c r="L6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0,25 - MAX : 2,25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8" t="s">
        <v>269</v>
      </c>
      <c r="E63" s="36" t="s">
        <v>221</v>
      </c>
      <c r="F63" s="39" t="s">
        <v>224</v>
      </c>
      <c r="G63" s="28" t="s">
        <v>25</v>
      </c>
      <c r="H63" s="29">
        <v>3</v>
      </c>
      <c r="I63" s="29">
        <v>5</v>
      </c>
      <c r="J63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63" s="19"/>
      <c r="L6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8" t="s">
        <v>270</v>
      </c>
      <c r="E64" s="36" t="s">
        <v>222</v>
      </c>
      <c r="F64" s="39" t="s">
        <v>224</v>
      </c>
      <c r="G64" s="28" t="s">
        <v>25</v>
      </c>
      <c r="H64" s="29">
        <v>5</v>
      </c>
      <c r="I64" s="29">
        <v>5</v>
      </c>
      <c r="J64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64" s="19"/>
      <c r="L6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thickBot="1" x14ac:dyDescent="0.3">
      <c r="A65" s="22"/>
      <c r="B65" s="22"/>
      <c r="C65" s="22"/>
      <c r="D65" s="24"/>
      <c r="E65" s="42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</row>
    <row r="66" spans="1:18" ht="39.950000000000003" customHeight="1" thickBot="1" x14ac:dyDescent="0.3">
      <c r="A66" s="22"/>
      <c r="B66" s="22"/>
      <c r="C66" s="32"/>
      <c r="D66" s="64" t="s">
        <v>29</v>
      </c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6"/>
      <c r="P66" s="62"/>
      <c r="Q66" s="63"/>
    </row>
    <row r="67" spans="1:18" ht="24" customHeight="1" thickBot="1" x14ac:dyDescent="0.3">
      <c r="A67" s="22"/>
      <c r="B67" s="22"/>
      <c r="C67" s="22"/>
      <c r="D67" s="25"/>
      <c r="E67" s="43"/>
      <c r="F67" s="25"/>
      <c r="G67" s="25"/>
      <c r="H67" s="25"/>
      <c r="I67" s="25"/>
      <c r="J67" s="25"/>
      <c r="K67" s="25"/>
      <c r="L67" s="25"/>
      <c r="M67" s="25"/>
      <c r="N67" s="25"/>
      <c r="O67" s="34"/>
      <c r="P67" s="34"/>
      <c r="Q67" s="25"/>
    </row>
    <row r="68" spans="1:18" s="1" customFormat="1" ht="70.5" customHeight="1" thickBot="1" x14ac:dyDescent="0.3">
      <c r="A68" s="22"/>
      <c r="B68" s="22"/>
      <c r="C68" s="22"/>
      <c r="D68" s="33" t="s">
        <v>23</v>
      </c>
      <c r="E68" s="44" t="s">
        <v>28</v>
      </c>
      <c r="F68" s="3" t="s">
        <v>0</v>
      </c>
      <c r="G68" s="3" t="s">
        <v>1</v>
      </c>
      <c r="H68" s="3" t="s">
        <v>2</v>
      </c>
      <c r="I68" s="3" t="s">
        <v>3</v>
      </c>
      <c r="J68" s="3" t="s">
        <v>4</v>
      </c>
      <c r="K68" s="4" t="s">
        <v>5</v>
      </c>
      <c r="L68" s="5" t="s">
        <v>426</v>
      </c>
      <c r="M68" s="5" t="s">
        <v>6</v>
      </c>
      <c r="N68" s="5" t="s">
        <v>8</v>
      </c>
      <c r="O68" s="5" t="s">
        <v>9</v>
      </c>
      <c r="P68" s="6" t="s">
        <v>10</v>
      </c>
      <c r="Q68" s="7" t="s">
        <v>7</v>
      </c>
      <c r="R68" s="22"/>
    </row>
    <row r="69" spans="1:18" ht="24" customHeight="1" x14ac:dyDescent="0.25">
      <c r="A69" s="22"/>
      <c r="B69" s="22"/>
      <c r="C69" s="22"/>
      <c r="D69" s="28" t="s">
        <v>271</v>
      </c>
      <c r="E69" s="36" t="s">
        <v>33</v>
      </c>
      <c r="F69" s="39" t="s">
        <v>224</v>
      </c>
      <c r="G69" s="28" t="s">
        <v>24</v>
      </c>
      <c r="H69" s="37">
        <v>1</v>
      </c>
      <c r="I69" s="29">
        <v>10</v>
      </c>
      <c r="J69" s="29">
        <f>Tableau14[[#This Row],[Quantité annuelle indicative (non contractuelle), exprimée en unité de conditionnement ]]*Tableau14[[#This Row],[Conditionnement préféré par l''université, exprimé en unité de mesure]]</f>
        <v>10</v>
      </c>
      <c r="K69" s="19"/>
      <c r="L69" s="54"/>
      <c r="M69" s="18"/>
      <c r="N69" s="20"/>
      <c r="O69" s="20"/>
      <c r="P69" s="21" t="e">
        <f>Tableau14[[#This Row],[Prix TTC 
du conditionnement]]/Tableau14[[#This Row],[Conditionnement proposé par le candidat, exprimé en unité de mesure]]</f>
        <v>#DIV/0!</v>
      </c>
      <c r="Q69" s="20" t="e">
        <f>Tableau14[[#This Row],[Prix TTC 
de l''unité de mesure]]*Tableau14[[#This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8" t="s">
        <v>272</v>
      </c>
      <c r="E70" s="36" t="s">
        <v>34</v>
      </c>
      <c r="F70" s="39" t="s">
        <v>224</v>
      </c>
      <c r="G70" s="28" t="s">
        <v>24</v>
      </c>
      <c r="H70" s="37">
        <v>1</v>
      </c>
      <c r="I70" s="29">
        <v>10</v>
      </c>
      <c r="J70" s="29">
        <f>Tableau14[[#This Row],[Quantité annuelle indicative (non contractuelle), exprimée en unité de conditionnement ]]*Tableau14[[#This Row],[Conditionnement préféré par l''université, exprimé en unité de mesure]]</f>
        <v>10</v>
      </c>
      <c r="K70" s="19"/>
      <c r="L70" s="54"/>
      <c r="M70" s="18"/>
      <c r="N70" s="20"/>
      <c r="O70" s="20"/>
      <c r="P70" s="21" t="e">
        <f>Tableau14[[#This Row],[Prix TTC 
du conditionnement]]/Tableau14[[#This Row],[Conditionnement proposé par le candidat, exprimé en unité de mesure]]</f>
        <v>#DIV/0!</v>
      </c>
      <c r="Q70" s="20" t="e">
        <f>Tableau14[[#This Row],[Prix TTC 
de l''unité de mesure]]*Tableau14[[#This Row],[Quantité annuelle indicative (non contractuelle), exprimée en unité de mesure]]</f>
        <v>#DIV/0!</v>
      </c>
      <c r="R70" s="22"/>
    </row>
    <row r="71" spans="1:18" ht="24" customHeight="1" thickBot="1" x14ac:dyDescent="0.3">
      <c r="A71" s="22"/>
      <c r="B71" s="22"/>
      <c r="C71" s="22"/>
      <c r="D71" s="24"/>
      <c r="E71" s="42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</row>
    <row r="72" spans="1:18" ht="39.950000000000003" customHeight="1" thickBot="1" x14ac:dyDescent="0.3">
      <c r="A72" s="22"/>
      <c r="B72" s="22"/>
      <c r="C72" s="32"/>
      <c r="D72" s="64" t="s">
        <v>30</v>
      </c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6"/>
      <c r="P72" s="62"/>
      <c r="Q72" s="63"/>
    </row>
    <row r="73" spans="1:18" ht="24" customHeight="1" thickBot="1" x14ac:dyDescent="0.3">
      <c r="A73" s="22"/>
      <c r="B73" s="22"/>
      <c r="C73" s="22"/>
      <c r="D73" s="25"/>
      <c r="E73" s="43"/>
      <c r="F73" s="25"/>
      <c r="G73" s="25"/>
      <c r="H73" s="25"/>
      <c r="I73" s="25"/>
      <c r="J73" s="25"/>
      <c r="K73" s="25"/>
      <c r="L73" s="25"/>
      <c r="M73" s="25"/>
      <c r="N73" s="25"/>
      <c r="O73" s="34"/>
      <c r="P73" s="34"/>
      <c r="Q73" s="25"/>
    </row>
    <row r="74" spans="1:18" s="1" customFormat="1" ht="70.5" customHeight="1" thickBot="1" x14ac:dyDescent="0.3">
      <c r="A74" s="22"/>
      <c r="B74" s="22"/>
      <c r="C74" s="22"/>
      <c r="D74" s="33" t="s">
        <v>23</v>
      </c>
      <c r="E74" s="44" t="s">
        <v>28</v>
      </c>
      <c r="F74" s="3" t="s">
        <v>0</v>
      </c>
      <c r="G74" s="3" t="s">
        <v>1</v>
      </c>
      <c r="H74" s="3" t="s">
        <v>2</v>
      </c>
      <c r="I74" s="3" t="s">
        <v>3</v>
      </c>
      <c r="J74" s="3" t="s">
        <v>4</v>
      </c>
      <c r="K74" s="4" t="s">
        <v>5</v>
      </c>
      <c r="L74" s="5" t="s">
        <v>426</v>
      </c>
      <c r="M74" s="5" t="s">
        <v>6</v>
      </c>
      <c r="N74" s="5" t="s">
        <v>8</v>
      </c>
      <c r="O74" s="5" t="s">
        <v>9</v>
      </c>
      <c r="P74" s="6" t="s">
        <v>10</v>
      </c>
      <c r="Q74" s="7" t="s">
        <v>7</v>
      </c>
      <c r="R74" s="22"/>
    </row>
    <row r="75" spans="1:18" ht="24" customHeight="1" x14ac:dyDescent="0.25">
      <c r="A75" s="22"/>
      <c r="B75" s="22"/>
      <c r="C75" s="22"/>
      <c r="D75" s="28" t="s">
        <v>273</v>
      </c>
      <c r="E75" s="36" t="s">
        <v>35</v>
      </c>
      <c r="F75" s="39" t="s">
        <v>224</v>
      </c>
      <c r="G75" s="28" t="s">
        <v>41</v>
      </c>
      <c r="H75" s="29">
        <v>1</v>
      </c>
      <c r="I75" s="29">
        <v>50</v>
      </c>
      <c r="J75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5" s="19"/>
      <c r="L75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5" s="18"/>
      <c r="N75" s="20"/>
      <c r="O75" s="20"/>
      <c r="P75" s="21" t="e">
        <f>Tableau145[[#This Row],[Prix TTC 
du conditionnement]]/Tableau145[[#This Row],[Conditionnement proposé par le candidat, exprimé en unité de mesure]]</f>
        <v>#DIV/0!</v>
      </c>
      <c r="Q75" s="20" t="e">
        <f>Tableau145[[#This Row],[Prix TTC 
de l''unité de mesure]]*Tableau145[[#This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8" t="s">
        <v>274</v>
      </c>
      <c r="E76" s="36" t="s">
        <v>36</v>
      </c>
      <c r="F76" s="39" t="s">
        <v>224</v>
      </c>
      <c r="G76" s="28" t="s">
        <v>41</v>
      </c>
      <c r="H76" s="29">
        <v>1</v>
      </c>
      <c r="I76" s="29">
        <v>50</v>
      </c>
      <c r="J76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6" s="19"/>
      <c r="L76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6" s="18"/>
      <c r="N76" s="20"/>
      <c r="O76" s="20"/>
      <c r="P76" s="21" t="e">
        <f>Tableau145[[#This Row],[Prix TTC 
du conditionnement]]/Tableau145[[#This Row],[Conditionnement proposé par le candidat, exprimé en unité de mesure]]</f>
        <v>#DIV/0!</v>
      </c>
      <c r="Q76" s="20" t="e">
        <f>Tableau145[[#This Row],[Prix TTC 
de l''unité de mesure]]*Tableau145[[#This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8" t="s">
        <v>275</v>
      </c>
      <c r="E77" s="36" t="s">
        <v>37</v>
      </c>
      <c r="F77" s="28" t="s">
        <v>40</v>
      </c>
      <c r="G77" s="28" t="s">
        <v>41</v>
      </c>
      <c r="H77" s="29">
        <v>1</v>
      </c>
      <c r="I77" s="29">
        <v>50</v>
      </c>
      <c r="J77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7" s="19"/>
      <c r="L77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7" s="18"/>
      <c r="N77" s="20"/>
      <c r="O77" s="20"/>
      <c r="P77" s="21" t="e">
        <f>Tableau145[[#This Row],[Prix TTC 
du conditionnement]]/Tableau145[[#This Row],[Conditionnement proposé par le candidat, exprimé en unité de mesure]]</f>
        <v>#DIV/0!</v>
      </c>
      <c r="Q77" s="20" t="e">
        <f>Tableau145[[#This Row],[Prix TTC 
de l''unité de mesure]]*Tableau145[[#This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30" t="s">
        <v>276</v>
      </c>
      <c r="E78" s="38" t="s">
        <v>38</v>
      </c>
      <c r="F78" s="28" t="s">
        <v>40</v>
      </c>
      <c r="G78" s="28" t="s">
        <v>41</v>
      </c>
      <c r="H78" s="31">
        <v>1</v>
      </c>
      <c r="I78" s="31">
        <v>50</v>
      </c>
      <c r="J78" s="31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8" s="19"/>
      <c r="L78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8" s="26"/>
      <c r="N78" s="27"/>
      <c r="O78" s="27"/>
      <c r="P78" s="21" t="e">
        <f>Tableau145[[#This Row],[Prix TTC 
du conditionnement]]/Tableau145[[#This Row],[Conditionnement proposé par le candidat, exprimé en unité de mesure]]</f>
        <v>#DIV/0!</v>
      </c>
      <c r="Q78" s="27" t="e">
        <f>Tableau145[[#This Row],[Prix TTC 
de l''unité de mesure]]*Tableau145[[#This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30" t="s">
        <v>277</v>
      </c>
      <c r="E79" s="38" t="s">
        <v>39</v>
      </c>
      <c r="F79" s="39" t="s">
        <v>224</v>
      </c>
      <c r="G79" s="28" t="s">
        <v>41</v>
      </c>
      <c r="H79" s="31">
        <v>1</v>
      </c>
      <c r="I79" s="31">
        <v>50</v>
      </c>
      <c r="J79" s="31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9" s="19"/>
      <c r="L79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9" s="26"/>
      <c r="N79" s="27"/>
      <c r="O79" s="27"/>
      <c r="P79" s="21" t="e">
        <f>Tableau145[[#This Row],[Prix TTC 
du conditionnement]]/Tableau145[[#This Row],[Conditionnement proposé par le candidat, exprimé en unité de mesure]]</f>
        <v>#DIV/0!</v>
      </c>
      <c r="Q79" s="27" t="e">
        <f>Tableau145[[#This Row],[Prix TTC 
de l''unité de mesure]]*Tableau145[[#This Row],[Quantité annuelle indicative (non contractuelle), exprimée en unité de mesure]]</f>
        <v>#DIV/0!</v>
      </c>
      <c r="R79" s="22"/>
    </row>
    <row r="80" spans="1:18" ht="24" customHeight="1" thickBot="1" x14ac:dyDescent="0.3">
      <c r="A80" s="22"/>
      <c r="B80" s="22"/>
      <c r="C80" s="22"/>
      <c r="D80" s="24"/>
      <c r="E80" s="42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</row>
    <row r="81" spans="1:18" ht="39.950000000000003" customHeight="1" thickBot="1" x14ac:dyDescent="0.3">
      <c r="A81" s="22"/>
      <c r="B81" s="22"/>
      <c r="C81" s="32"/>
      <c r="D81" s="64" t="s">
        <v>31</v>
      </c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6"/>
      <c r="P81" s="62"/>
      <c r="Q81" s="63"/>
    </row>
    <row r="82" spans="1:18" ht="24" customHeight="1" thickBot="1" x14ac:dyDescent="0.3">
      <c r="A82" s="22"/>
      <c r="B82" s="22"/>
      <c r="C82" s="22"/>
      <c r="D82" s="25"/>
      <c r="E82" s="43"/>
      <c r="F82" s="25"/>
      <c r="G82" s="25"/>
      <c r="H82" s="25"/>
      <c r="I82" s="25"/>
      <c r="J82" s="25"/>
      <c r="K82" s="25"/>
      <c r="L82" s="25"/>
      <c r="M82" s="25"/>
      <c r="N82" s="25"/>
      <c r="O82" s="34"/>
      <c r="P82" s="34"/>
      <c r="Q82" s="25"/>
    </row>
    <row r="83" spans="1:18" s="1" customFormat="1" ht="70.5" customHeight="1" thickBot="1" x14ac:dyDescent="0.3">
      <c r="A83" s="22"/>
      <c r="B83" s="22"/>
      <c r="C83" s="22"/>
      <c r="D83" s="33" t="s">
        <v>23</v>
      </c>
      <c r="E83" s="44" t="s">
        <v>28</v>
      </c>
      <c r="F83" s="3" t="s">
        <v>0</v>
      </c>
      <c r="G83" s="3" t="s">
        <v>1</v>
      </c>
      <c r="H83" s="3" t="s">
        <v>2</v>
      </c>
      <c r="I83" s="3" t="s">
        <v>3</v>
      </c>
      <c r="J83" s="3" t="s">
        <v>4</v>
      </c>
      <c r="K83" s="4" t="s">
        <v>5</v>
      </c>
      <c r="L83" s="5" t="s">
        <v>426</v>
      </c>
      <c r="M83" s="5" t="s">
        <v>6</v>
      </c>
      <c r="N83" s="5" t="s">
        <v>8</v>
      </c>
      <c r="O83" s="5" t="s">
        <v>9</v>
      </c>
      <c r="P83" s="6" t="s">
        <v>10</v>
      </c>
      <c r="Q83" s="7" t="s">
        <v>7</v>
      </c>
      <c r="R83" s="22"/>
    </row>
    <row r="84" spans="1:18" ht="24" customHeight="1" x14ac:dyDescent="0.25">
      <c r="A84" s="22"/>
      <c r="B84" s="22"/>
      <c r="C84" s="22"/>
      <c r="D84" s="28" t="s">
        <v>278</v>
      </c>
      <c r="E84" s="36" t="s">
        <v>185</v>
      </c>
      <c r="F84" s="39" t="s">
        <v>224</v>
      </c>
      <c r="G84" s="28" t="s">
        <v>24</v>
      </c>
      <c r="H84" s="37">
        <v>1</v>
      </c>
      <c r="I84" s="29">
        <v>5</v>
      </c>
      <c r="J8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4" s="19"/>
      <c r="L84" s="54"/>
      <c r="M84" s="18"/>
      <c r="N84" s="20"/>
      <c r="O84" s="20"/>
      <c r="P84" s="21" t="e">
        <f>Tableau1453[[#This Row],[Prix TTC 
du conditionnement]]/Tableau1453[[#This Row],[Conditionnement proposé par le candidat, exprimé en unité de mesure]]</f>
        <v>#DIV/0!</v>
      </c>
      <c r="Q84" s="20" t="e">
        <f>Tableau1453[[#This Row],[Prix TTC 
de l''unité de mesure]]*Tableau1453[[#This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8" t="s">
        <v>279</v>
      </c>
      <c r="E85" s="36" t="s">
        <v>42</v>
      </c>
      <c r="F85" s="39" t="s">
        <v>224</v>
      </c>
      <c r="G85" s="28" t="s">
        <v>24</v>
      </c>
      <c r="H85" s="37">
        <v>1</v>
      </c>
      <c r="I85" s="29">
        <v>5</v>
      </c>
      <c r="J8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5" s="19"/>
      <c r="L85" s="54"/>
      <c r="M85" s="18"/>
      <c r="N85" s="20"/>
      <c r="O85" s="20"/>
      <c r="P85" s="21" t="e">
        <f>Tableau1453[[#This Row],[Prix TTC 
du conditionnement]]/Tableau1453[[#This Row],[Conditionnement proposé par le candidat, exprimé en unité de mesure]]</f>
        <v>#DIV/0!</v>
      </c>
      <c r="Q85" s="20" t="e">
        <f>Tableau1453[[#This Row],[Prix TTC 
de l''unité de mesure]]*Tableau1453[[#This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8" t="s">
        <v>280</v>
      </c>
      <c r="E86" s="36" t="s">
        <v>43</v>
      </c>
      <c r="F86" s="39" t="s">
        <v>224</v>
      </c>
      <c r="G86" s="28" t="s">
        <v>24</v>
      </c>
      <c r="H86" s="37">
        <v>1</v>
      </c>
      <c r="I86" s="29">
        <v>5</v>
      </c>
      <c r="J8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6" s="19"/>
      <c r="L86" s="54"/>
      <c r="M86" s="18"/>
      <c r="N86" s="20"/>
      <c r="O86" s="20"/>
      <c r="P86" s="21" t="e">
        <f>Tableau1453[[#This Row],[Prix TTC 
du conditionnement]]/Tableau1453[[#This Row],[Conditionnement proposé par le candidat, exprimé en unité de mesure]]</f>
        <v>#DIV/0!</v>
      </c>
      <c r="Q86" s="20" t="e">
        <f>Tableau1453[[#This Row],[Prix TTC 
de l''unité de mesure]]*Tableau1453[[#This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8" t="s">
        <v>281</v>
      </c>
      <c r="E87" s="36" t="s">
        <v>44</v>
      </c>
      <c r="F87" s="39" t="s">
        <v>224</v>
      </c>
      <c r="G87" s="28" t="s">
        <v>24</v>
      </c>
      <c r="H87" s="37">
        <v>1</v>
      </c>
      <c r="I87" s="29">
        <v>5</v>
      </c>
      <c r="J8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7" s="19"/>
      <c r="L87" s="54"/>
      <c r="M87" s="18"/>
      <c r="N87" s="20"/>
      <c r="O87" s="20"/>
      <c r="P87" s="21" t="e">
        <f>Tableau1453[[#This Row],[Prix TTC 
du conditionnement]]/Tableau1453[[#This Row],[Conditionnement proposé par le candidat, exprimé en unité de mesure]]</f>
        <v>#DIV/0!</v>
      </c>
      <c r="Q87" s="20" t="e">
        <f>Tableau1453[[#This Row],[Prix TTC 
de l''unité de mesure]]*Tableau1453[[#This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8" t="s">
        <v>282</v>
      </c>
      <c r="E88" s="36" t="s">
        <v>45</v>
      </c>
      <c r="F88" s="39" t="s">
        <v>224</v>
      </c>
      <c r="G88" s="28" t="s">
        <v>24</v>
      </c>
      <c r="H88" s="37">
        <v>1</v>
      </c>
      <c r="I88" s="29">
        <v>5</v>
      </c>
      <c r="J8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8" s="19"/>
      <c r="L88" s="54"/>
      <c r="M88" s="18"/>
      <c r="N88" s="20"/>
      <c r="O88" s="20"/>
      <c r="P88" s="21" t="e">
        <f>Tableau1453[[#This Row],[Prix TTC 
du conditionnement]]/Tableau1453[[#This Row],[Conditionnement proposé par le candidat, exprimé en unité de mesure]]</f>
        <v>#DIV/0!</v>
      </c>
      <c r="Q88" s="20" t="e">
        <f>Tableau1453[[#This Row],[Prix TTC 
de l''unité de mesure]]*Tableau1453[[#This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8" t="s">
        <v>283</v>
      </c>
      <c r="E89" s="36" t="s">
        <v>46</v>
      </c>
      <c r="F89" s="39" t="s">
        <v>224</v>
      </c>
      <c r="G89" s="28" t="s">
        <v>24</v>
      </c>
      <c r="H89" s="37">
        <v>1</v>
      </c>
      <c r="I89" s="29">
        <v>5</v>
      </c>
      <c r="J8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9" s="19"/>
      <c r="L89" s="54"/>
      <c r="M89" s="18"/>
      <c r="N89" s="20"/>
      <c r="O89" s="20"/>
      <c r="P89" s="21" t="e">
        <f>Tableau1453[[#This Row],[Prix TTC 
du conditionnement]]/Tableau1453[[#This Row],[Conditionnement proposé par le candidat, exprimé en unité de mesure]]</f>
        <v>#DIV/0!</v>
      </c>
      <c r="Q89" s="20" t="e">
        <f>Tableau1453[[#This Row],[Prix TTC 
de l''unité de mesure]]*Tableau1453[[#This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8" t="s">
        <v>284</v>
      </c>
      <c r="E90" s="36" t="s">
        <v>47</v>
      </c>
      <c r="F90" s="39" t="s">
        <v>224</v>
      </c>
      <c r="G90" s="28" t="s">
        <v>24</v>
      </c>
      <c r="H90" s="37">
        <v>1</v>
      </c>
      <c r="I90" s="29">
        <v>5</v>
      </c>
      <c r="J9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0" s="19"/>
      <c r="L90" s="54"/>
      <c r="M90" s="18"/>
      <c r="N90" s="20"/>
      <c r="O90" s="20"/>
      <c r="P90" s="21" t="e">
        <f>Tableau1453[[#This Row],[Prix TTC 
du conditionnement]]/Tableau1453[[#This Row],[Conditionnement proposé par le candidat, exprimé en unité de mesure]]</f>
        <v>#DIV/0!</v>
      </c>
      <c r="Q90" s="20" t="e">
        <f>Tableau1453[[#This Row],[Prix TTC 
de l''unité de mesure]]*Tableau1453[[#This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8" t="s">
        <v>285</v>
      </c>
      <c r="E91" s="36" t="s">
        <v>48</v>
      </c>
      <c r="F91" s="39" t="s">
        <v>224</v>
      </c>
      <c r="G91" s="28" t="s">
        <v>24</v>
      </c>
      <c r="H91" s="37">
        <v>1</v>
      </c>
      <c r="I91" s="29">
        <v>5</v>
      </c>
      <c r="J9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1" s="19"/>
      <c r="L91" s="54"/>
      <c r="M91" s="18"/>
      <c r="N91" s="20"/>
      <c r="O91" s="20"/>
      <c r="P91" s="21" t="e">
        <f>Tableau1453[[#This Row],[Prix TTC 
du conditionnement]]/Tableau1453[[#This Row],[Conditionnement proposé par le candidat, exprimé en unité de mesure]]</f>
        <v>#DIV/0!</v>
      </c>
      <c r="Q91" s="20" t="e">
        <f>Tableau1453[[#This Row],[Prix TTC 
de l''unité de mesure]]*Tableau1453[[#This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8" t="s">
        <v>286</v>
      </c>
      <c r="E92" s="36" t="s">
        <v>49</v>
      </c>
      <c r="F92" s="39" t="s">
        <v>224</v>
      </c>
      <c r="G92" s="28" t="s">
        <v>24</v>
      </c>
      <c r="H92" s="37">
        <v>1</v>
      </c>
      <c r="I92" s="29">
        <v>5</v>
      </c>
      <c r="J9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2" s="19"/>
      <c r="L92" s="54"/>
      <c r="M92" s="18"/>
      <c r="N92" s="20"/>
      <c r="O92" s="20"/>
      <c r="P92" s="21" t="e">
        <f>Tableau1453[[#This Row],[Prix TTC 
du conditionnement]]/Tableau1453[[#This Row],[Conditionnement proposé par le candidat, exprimé en unité de mesure]]</f>
        <v>#DIV/0!</v>
      </c>
      <c r="Q92" s="20" t="e">
        <f>Tableau1453[[#This Row],[Prix TTC 
de l''unité de mesure]]*Tableau1453[[#This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8" t="s">
        <v>287</v>
      </c>
      <c r="E93" s="36" t="s">
        <v>50</v>
      </c>
      <c r="F93" s="39" t="s">
        <v>224</v>
      </c>
      <c r="G93" s="28" t="s">
        <v>24</v>
      </c>
      <c r="H93" s="37">
        <v>1</v>
      </c>
      <c r="I93" s="29">
        <v>5</v>
      </c>
      <c r="J9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3" s="19"/>
      <c r="L93" s="54"/>
      <c r="M93" s="18"/>
      <c r="N93" s="20"/>
      <c r="O93" s="20"/>
      <c r="P93" s="21" t="e">
        <f>Tableau1453[[#This Row],[Prix TTC 
du conditionnement]]/Tableau1453[[#This Row],[Conditionnement proposé par le candidat, exprimé en unité de mesure]]</f>
        <v>#DIV/0!</v>
      </c>
      <c r="Q93" s="20" t="e">
        <f>Tableau1453[[#This Row],[Prix TTC 
de l''unité de mesure]]*Tableau1453[[#This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8" t="s">
        <v>288</v>
      </c>
      <c r="E94" s="36" t="s">
        <v>51</v>
      </c>
      <c r="F94" s="39" t="s">
        <v>224</v>
      </c>
      <c r="G94" s="28" t="s">
        <v>24</v>
      </c>
      <c r="H94" s="37">
        <v>1</v>
      </c>
      <c r="I94" s="29">
        <v>5</v>
      </c>
      <c r="J9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4" s="19"/>
      <c r="L94" s="54"/>
      <c r="M94" s="18"/>
      <c r="N94" s="20"/>
      <c r="O94" s="20"/>
      <c r="P94" s="21" t="e">
        <f>Tableau1453[[#This Row],[Prix TTC 
du conditionnement]]/Tableau1453[[#This Row],[Conditionnement proposé par le candidat, exprimé en unité de mesure]]</f>
        <v>#DIV/0!</v>
      </c>
      <c r="Q94" s="20" t="e">
        <f>Tableau1453[[#This Row],[Prix TTC 
de l''unité de mesure]]*Tableau1453[[#This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8" t="s">
        <v>289</v>
      </c>
      <c r="E95" s="36" t="s">
        <v>52</v>
      </c>
      <c r="F95" s="39" t="s">
        <v>224</v>
      </c>
      <c r="G95" s="28" t="s">
        <v>24</v>
      </c>
      <c r="H95" s="37">
        <v>1</v>
      </c>
      <c r="I95" s="29">
        <v>5</v>
      </c>
      <c r="J9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5" s="19"/>
      <c r="L95" s="54"/>
      <c r="M95" s="18"/>
      <c r="N95" s="20"/>
      <c r="O95" s="20"/>
      <c r="P95" s="21" t="e">
        <f>Tableau1453[[#This Row],[Prix TTC 
du conditionnement]]/Tableau1453[[#This Row],[Conditionnement proposé par le candidat, exprimé en unité de mesure]]</f>
        <v>#DIV/0!</v>
      </c>
      <c r="Q95" s="20" t="e">
        <f>Tableau1453[[#This Row],[Prix TTC 
de l''unité de mesure]]*Tableau1453[[#This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8" t="s">
        <v>290</v>
      </c>
      <c r="E96" s="36" t="s">
        <v>53</v>
      </c>
      <c r="F96" s="39" t="s">
        <v>224</v>
      </c>
      <c r="G96" s="28" t="s">
        <v>24</v>
      </c>
      <c r="H96" s="37">
        <v>1</v>
      </c>
      <c r="I96" s="29">
        <v>5</v>
      </c>
      <c r="J9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6" s="19"/>
      <c r="L96" s="54"/>
      <c r="M96" s="18"/>
      <c r="N96" s="20"/>
      <c r="O96" s="20"/>
      <c r="P96" s="21" t="e">
        <f>Tableau1453[[#This Row],[Prix TTC 
du conditionnement]]/Tableau1453[[#This Row],[Conditionnement proposé par le candidat, exprimé en unité de mesure]]</f>
        <v>#DIV/0!</v>
      </c>
      <c r="Q96" s="20" t="e">
        <f>Tableau1453[[#This Row],[Prix TTC 
de l''unité de mesure]]*Tableau1453[[#This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8" t="s">
        <v>291</v>
      </c>
      <c r="E97" s="36" t="s">
        <v>54</v>
      </c>
      <c r="F97" s="39" t="s">
        <v>224</v>
      </c>
      <c r="G97" s="28" t="s">
        <v>24</v>
      </c>
      <c r="H97" s="37">
        <v>1</v>
      </c>
      <c r="I97" s="29">
        <v>5</v>
      </c>
      <c r="J9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7" s="19"/>
      <c r="L97" s="54"/>
      <c r="M97" s="18"/>
      <c r="N97" s="20"/>
      <c r="O97" s="20"/>
      <c r="P97" s="21" t="e">
        <f>Tableau1453[[#This Row],[Prix TTC 
du conditionnement]]/Tableau1453[[#This Row],[Conditionnement proposé par le candidat, exprimé en unité de mesure]]</f>
        <v>#DIV/0!</v>
      </c>
      <c r="Q97" s="20" t="e">
        <f>Tableau1453[[#This Row],[Prix TTC 
de l''unité de mesure]]*Tableau1453[[#This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8" t="s">
        <v>292</v>
      </c>
      <c r="E98" s="36" t="s">
        <v>55</v>
      </c>
      <c r="F98" s="39" t="s">
        <v>224</v>
      </c>
      <c r="G98" s="28" t="s">
        <v>24</v>
      </c>
      <c r="H98" s="37">
        <v>1</v>
      </c>
      <c r="I98" s="29">
        <v>5</v>
      </c>
      <c r="J9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8" s="19"/>
      <c r="L98" s="54"/>
      <c r="M98" s="18"/>
      <c r="N98" s="20"/>
      <c r="O98" s="20"/>
      <c r="P98" s="21" t="e">
        <f>Tableau1453[[#This Row],[Prix TTC 
du conditionnement]]/Tableau1453[[#This Row],[Conditionnement proposé par le candidat, exprimé en unité de mesure]]</f>
        <v>#DIV/0!</v>
      </c>
      <c r="Q98" s="20" t="e">
        <f>Tableau1453[[#This Row],[Prix TTC 
de l''unité de mesure]]*Tableau1453[[#This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28" t="s">
        <v>293</v>
      </c>
      <c r="E99" s="36" t="s">
        <v>56</v>
      </c>
      <c r="F99" s="39" t="s">
        <v>224</v>
      </c>
      <c r="G99" s="28" t="s">
        <v>24</v>
      </c>
      <c r="H99" s="37">
        <v>1</v>
      </c>
      <c r="I99" s="29">
        <v>5</v>
      </c>
      <c r="J9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9" s="19"/>
      <c r="L99" s="54"/>
      <c r="M99" s="18"/>
      <c r="N99" s="20"/>
      <c r="O99" s="20"/>
      <c r="P99" s="21" t="e">
        <f>Tableau1453[[#This Row],[Prix TTC 
du conditionnement]]/Tableau1453[[#This Row],[Conditionnement proposé par le candidat, exprimé en unité de mesure]]</f>
        <v>#DIV/0!</v>
      </c>
      <c r="Q99" s="20" t="e">
        <f>Tableau1453[[#This Row],[Prix TTC 
de l''unité de mesure]]*Tableau1453[[#This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28" t="s">
        <v>294</v>
      </c>
      <c r="E100" s="36" t="s">
        <v>57</v>
      </c>
      <c r="F100" s="39" t="s">
        <v>224</v>
      </c>
      <c r="G100" s="28" t="s">
        <v>24</v>
      </c>
      <c r="H100" s="37">
        <v>1</v>
      </c>
      <c r="I100" s="29">
        <v>5</v>
      </c>
      <c r="J10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0" s="19"/>
      <c r="L100" s="54"/>
      <c r="M100" s="18"/>
      <c r="N100" s="20"/>
      <c r="O100" s="20"/>
      <c r="P100" s="21" t="e">
        <f>Tableau1453[[#This Row],[Prix TTC 
du conditionnement]]/Tableau1453[[#This Row],[Conditionnement proposé par le candidat, exprimé en unité de mesure]]</f>
        <v>#DIV/0!</v>
      </c>
      <c r="Q100" s="20" t="e">
        <f>Tableau1453[[#This Row],[Prix TTC 
de l''unité de mesure]]*Tableau1453[[#This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28" t="s">
        <v>295</v>
      </c>
      <c r="E101" s="36" t="s">
        <v>58</v>
      </c>
      <c r="F101" s="39" t="s">
        <v>224</v>
      </c>
      <c r="G101" s="28" t="s">
        <v>24</v>
      </c>
      <c r="H101" s="37">
        <v>1</v>
      </c>
      <c r="I101" s="29">
        <v>5</v>
      </c>
      <c r="J10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1" s="19"/>
      <c r="L101" s="54"/>
      <c r="M101" s="18"/>
      <c r="N101" s="20"/>
      <c r="O101" s="20"/>
      <c r="P101" s="21" t="e">
        <f>Tableau1453[[#This Row],[Prix TTC 
du conditionnement]]/Tableau1453[[#This Row],[Conditionnement proposé par le candidat, exprimé en unité de mesure]]</f>
        <v>#DIV/0!</v>
      </c>
      <c r="Q101" s="20" t="e">
        <f>Tableau1453[[#This Row],[Prix TTC 
de l''unité de mesure]]*Tableau1453[[#This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28" t="s">
        <v>296</v>
      </c>
      <c r="E102" s="36" t="s">
        <v>59</v>
      </c>
      <c r="F102" s="39" t="s">
        <v>224</v>
      </c>
      <c r="G102" s="28" t="s">
        <v>24</v>
      </c>
      <c r="H102" s="37">
        <v>1</v>
      </c>
      <c r="I102" s="29">
        <v>5</v>
      </c>
      <c r="J10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2" s="19"/>
      <c r="L102" s="54"/>
      <c r="M102" s="18"/>
      <c r="N102" s="20"/>
      <c r="O102" s="20"/>
      <c r="P102" s="21" t="e">
        <f>Tableau1453[[#This Row],[Prix TTC 
du conditionnement]]/Tableau1453[[#This Row],[Conditionnement proposé par le candidat, exprimé en unité de mesure]]</f>
        <v>#DIV/0!</v>
      </c>
      <c r="Q102" s="20" t="e">
        <f>Tableau1453[[#This Row],[Prix TTC 
de l''unité de mesure]]*Tableau1453[[#This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28" t="s">
        <v>297</v>
      </c>
      <c r="E103" s="36" t="s">
        <v>60</v>
      </c>
      <c r="F103" s="39" t="s">
        <v>224</v>
      </c>
      <c r="G103" s="28" t="s">
        <v>24</v>
      </c>
      <c r="H103" s="37">
        <v>1</v>
      </c>
      <c r="I103" s="29">
        <v>5</v>
      </c>
      <c r="J10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3" s="19"/>
      <c r="L103" s="54"/>
      <c r="M103" s="18"/>
      <c r="N103" s="20"/>
      <c r="O103" s="20"/>
      <c r="P103" s="21" t="e">
        <f>Tableau1453[[#This Row],[Prix TTC 
du conditionnement]]/Tableau1453[[#This Row],[Conditionnement proposé par le candidat, exprimé en unité de mesure]]</f>
        <v>#DIV/0!</v>
      </c>
      <c r="Q103" s="20" t="e">
        <f>Tableau1453[[#This Row],[Prix TTC 
de l''unité de mesure]]*Tableau1453[[#This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8" t="s">
        <v>298</v>
      </c>
      <c r="E104" s="36" t="s">
        <v>61</v>
      </c>
      <c r="F104" s="39" t="s">
        <v>224</v>
      </c>
      <c r="G104" s="28" t="s">
        <v>24</v>
      </c>
      <c r="H104" s="37">
        <v>1</v>
      </c>
      <c r="I104" s="29">
        <v>5</v>
      </c>
      <c r="J10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4" s="19"/>
      <c r="L104" s="54"/>
      <c r="M104" s="18"/>
      <c r="N104" s="20"/>
      <c r="O104" s="20"/>
      <c r="P104" s="21" t="e">
        <f>Tableau1453[[#This Row],[Prix TTC 
du conditionnement]]/Tableau1453[[#This Row],[Conditionnement proposé par le candidat, exprimé en unité de mesure]]</f>
        <v>#DIV/0!</v>
      </c>
      <c r="Q104" s="20" t="e">
        <f>Tableau1453[[#This Row],[Prix TTC 
de l''unité de mesure]]*Tableau1453[[#This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8" t="s">
        <v>299</v>
      </c>
      <c r="E105" s="36" t="s">
        <v>62</v>
      </c>
      <c r="F105" s="39" t="s">
        <v>224</v>
      </c>
      <c r="G105" s="28" t="s">
        <v>24</v>
      </c>
      <c r="H105" s="37">
        <v>1</v>
      </c>
      <c r="I105" s="29">
        <v>5</v>
      </c>
      <c r="J10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5" s="19"/>
      <c r="L105" s="54"/>
      <c r="M105" s="18"/>
      <c r="N105" s="20"/>
      <c r="O105" s="20"/>
      <c r="P105" s="21" t="e">
        <f>Tableau1453[[#This Row],[Prix TTC 
du conditionnement]]/Tableau1453[[#This Row],[Conditionnement proposé par le candidat, exprimé en unité de mesure]]</f>
        <v>#DIV/0!</v>
      </c>
      <c r="Q105" s="20" t="e">
        <f>Tableau1453[[#This Row],[Prix TTC 
de l''unité de mesure]]*Tableau1453[[#This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8" t="s">
        <v>300</v>
      </c>
      <c r="E106" s="36" t="s">
        <v>63</v>
      </c>
      <c r="F106" s="39" t="s">
        <v>224</v>
      </c>
      <c r="G106" s="28" t="s">
        <v>24</v>
      </c>
      <c r="H106" s="37">
        <v>1</v>
      </c>
      <c r="I106" s="29">
        <v>5</v>
      </c>
      <c r="J10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6" s="19"/>
      <c r="L106" s="54"/>
      <c r="M106" s="18"/>
      <c r="N106" s="20"/>
      <c r="O106" s="20"/>
      <c r="P106" s="21" t="e">
        <f>Tableau1453[[#This Row],[Prix TTC 
du conditionnement]]/Tableau1453[[#This Row],[Conditionnement proposé par le candidat, exprimé en unité de mesure]]</f>
        <v>#DIV/0!</v>
      </c>
      <c r="Q106" s="20" t="e">
        <f>Tableau1453[[#This Row],[Prix TTC 
de l''unité de mesure]]*Tableau1453[[#This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8" t="s">
        <v>301</v>
      </c>
      <c r="E107" s="36" t="s">
        <v>64</v>
      </c>
      <c r="F107" s="39" t="s">
        <v>224</v>
      </c>
      <c r="G107" s="28" t="s">
        <v>24</v>
      </c>
      <c r="H107" s="37">
        <v>1</v>
      </c>
      <c r="I107" s="29">
        <v>5</v>
      </c>
      <c r="J10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7" s="19"/>
      <c r="L107" s="54"/>
      <c r="M107" s="18"/>
      <c r="N107" s="20"/>
      <c r="O107" s="20"/>
      <c r="P107" s="21" t="e">
        <f>Tableau1453[[#This Row],[Prix TTC 
du conditionnement]]/Tableau1453[[#This Row],[Conditionnement proposé par le candidat, exprimé en unité de mesure]]</f>
        <v>#DIV/0!</v>
      </c>
      <c r="Q107" s="20" t="e">
        <f>Tableau1453[[#This Row],[Prix TTC 
de l''unité de mesure]]*Tableau1453[[#This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8" t="s">
        <v>302</v>
      </c>
      <c r="E108" s="36" t="s">
        <v>65</v>
      </c>
      <c r="F108" s="39" t="s">
        <v>224</v>
      </c>
      <c r="G108" s="28" t="s">
        <v>24</v>
      </c>
      <c r="H108" s="37">
        <v>1</v>
      </c>
      <c r="I108" s="29">
        <v>5</v>
      </c>
      <c r="J10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8" s="19"/>
      <c r="L108" s="54"/>
      <c r="M108" s="18"/>
      <c r="N108" s="20"/>
      <c r="O108" s="20"/>
      <c r="P108" s="21" t="e">
        <f>Tableau1453[[#This Row],[Prix TTC 
du conditionnement]]/Tableau1453[[#This Row],[Conditionnement proposé par le candidat, exprimé en unité de mesure]]</f>
        <v>#DIV/0!</v>
      </c>
      <c r="Q108" s="20" t="e">
        <f>Tableau1453[[#This Row],[Prix TTC 
de l''unité de mesure]]*Tableau1453[[#This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8" t="s">
        <v>303</v>
      </c>
      <c r="E109" s="36" t="s">
        <v>66</v>
      </c>
      <c r="F109" s="39" t="s">
        <v>224</v>
      </c>
      <c r="G109" s="28" t="s">
        <v>24</v>
      </c>
      <c r="H109" s="37">
        <v>1</v>
      </c>
      <c r="I109" s="29">
        <v>5</v>
      </c>
      <c r="J10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9" s="19"/>
      <c r="L109" s="54"/>
      <c r="M109" s="18"/>
      <c r="N109" s="20"/>
      <c r="O109" s="20"/>
      <c r="P109" s="21" t="e">
        <f>Tableau1453[[#This Row],[Prix TTC 
du conditionnement]]/Tableau1453[[#This Row],[Conditionnement proposé par le candidat, exprimé en unité de mesure]]</f>
        <v>#DIV/0!</v>
      </c>
      <c r="Q109" s="20" t="e">
        <f>Tableau1453[[#This Row],[Prix TTC 
de l''unité de mesure]]*Tableau1453[[#This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8" t="s">
        <v>304</v>
      </c>
      <c r="E110" s="36" t="s">
        <v>67</v>
      </c>
      <c r="F110" s="39" t="s">
        <v>224</v>
      </c>
      <c r="G110" s="28" t="s">
        <v>24</v>
      </c>
      <c r="H110" s="37">
        <v>1</v>
      </c>
      <c r="I110" s="29">
        <v>5</v>
      </c>
      <c r="J11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0" s="19"/>
      <c r="L110" s="54"/>
      <c r="M110" s="18"/>
      <c r="N110" s="20"/>
      <c r="O110" s="20"/>
      <c r="P110" s="21" t="e">
        <f>Tableau1453[[#This Row],[Prix TTC 
du conditionnement]]/Tableau1453[[#This Row],[Conditionnement proposé par le candidat, exprimé en unité de mesure]]</f>
        <v>#DIV/0!</v>
      </c>
      <c r="Q110" s="20" t="e">
        <f>Tableau1453[[#This Row],[Prix TTC 
de l''unité de mesure]]*Tableau1453[[#This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8" t="s">
        <v>305</v>
      </c>
      <c r="E111" s="36" t="s">
        <v>68</v>
      </c>
      <c r="F111" s="39" t="s">
        <v>224</v>
      </c>
      <c r="G111" s="28" t="s">
        <v>24</v>
      </c>
      <c r="H111" s="37">
        <v>1</v>
      </c>
      <c r="I111" s="29">
        <v>5</v>
      </c>
      <c r="J11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1" s="19"/>
      <c r="L111" s="54"/>
      <c r="M111" s="18"/>
      <c r="N111" s="20"/>
      <c r="O111" s="20"/>
      <c r="P111" s="21" t="e">
        <f>Tableau1453[[#This Row],[Prix TTC 
du conditionnement]]/Tableau1453[[#This Row],[Conditionnement proposé par le candidat, exprimé en unité de mesure]]</f>
        <v>#DIV/0!</v>
      </c>
      <c r="Q111" s="20" t="e">
        <f>Tableau1453[[#This Row],[Prix TTC 
de l''unité de mesure]]*Tableau1453[[#This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8" t="s">
        <v>306</v>
      </c>
      <c r="E112" s="36" t="s">
        <v>69</v>
      </c>
      <c r="F112" s="39" t="s">
        <v>224</v>
      </c>
      <c r="G112" s="28" t="s">
        <v>24</v>
      </c>
      <c r="H112" s="37">
        <v>1</v>
      </c>
      <c r="I112" s="29">
        <v>5</v>
      </c>
      <c r="J11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2" s="19"/>
      <c r="L112" s="54"/>
      <c r="M112" s="18"/>
      <c r="N112" s="20"/>
      <c r="O112" s="20"/>
      <c r="P112" s="21" t="e">
        <f>Tableau1453[[#This Row],[Prix TTC 
du conditionnement]]/Tableau1453[[#This Row],[Conditionnement proposé par le candidat, exprimé en unité de mesure]]</f>
        <v>#DIV/0!</v>
      </c>
      <c r="Q112" s="20" t="e">
        <f>Tableau1453[[#This Row],[Prix TTC 
de l''unité de mesure]]*Tableau1453[[#This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8" t="s">
        <v>307</v>
      </c>
      <c r="E113" s="36" t="s">
        <v>70</v>
      </c>
      <c r="F113" s="39" t="s">
        <v>224</v>
      </c>
      <c r="G113" s="28" t="s">
        <v>24</v>
      </c>
      <c r="H113" s="37">
        <v>1</v>
      </c>
      <c r="I113" s="29">
        <v>5</v>
      </c>
      <c r="J1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3" s="19"/>
      <c r="L113" s="54"/>
      <c r="M113" s="18"/>
      <c r="N113" s="20"/>
      <c r="O113" s="20"/>
      <c r="P113" s="21" t="e">
        <f>Tableau1453[[#This Row],[Prix TTC 
du conditionnement]]/Tableau1453[[#This Row],[Conditionnement proposé par le candidat, exprimé en unité de mesure]]</f>
        <v>#DIV/0!</v>
      </c>
      <c r="Q113" s="20" t="e">
        <f>Tableau1453[[#This Row],[Prix TTC 
de l''unité de mesure]]*Tableau1453[[#This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8" t="s">
        <v>308</v>
      </c>
      <c r="E114" s="36" t="s">
        <v>71</v>
      </c>
      <c r="F114" s="39" t="s">
        <v>224</v>
      </c>
      <c r="G114" s="28" t="s">
        <v>24</v>
      </c>
      <c r="H114" s="37">
        <v>1</v>
      </c>
      <c r="I114" s="29">
        <v>5</v>
      </c>
      <c r="J1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4" s="19"/>
      <c r="L114" s="54"/>
      <c r="M114" s="18"/>
      <c r="N114" s="20"/>
      <c r="O114" s="20"/>
      <c r="P114" s="21" t="e">
        <f>Tableau1453[[#This Row],[Prix TTC 
du conditionnement]]/Tableau1453[[#This Row],[Conditionnement proposé par le candidat, exprimé en unité de mesure]]</f>
        <v>#DIV/0!</v>
      </c>
      <c r="Q114" s="20" t="e">
        <f>Tableau1453[[#This Row],[Prix TTC 
de l''unité de mesure]]*Tableau1453[[#This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8" t="s">
        <v>309</v>
      </c>
      <c r="E115" s="36" t="s">
        <v>72</v>
      </c>
      <c r="F115" s="39" t="s">
        <v>224</v>
      </c>
      <c r="G115" s="28" t="s">
        <v>24</v>
      </c>
      <c r="H115" s="37">
        <v>1</v>
      </c>
      <c r="I115" s="29">
        <v>5</v>
      </c>
      <c r="J11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5" s="19"/>
      <c r="L115" s="54"/>
      <c r="M115" s="18"/>
      <c r="N115" s="20"/>
      <c r="O115" s="20"/>
      <c r="P115" s="21" t="e">
        <f>Tableau1453[[#This Row],[Prix TTC 
du conditionnement]]/Tableau1453[[#This Row],[Conditionnement proposé par le candidat, exprimé en unité de mesure]]</f>
        <v>#DIV/0!</v>
      </c>
      <c r="Q115" s="20" t="e">
        <f>Tableau1453[[#This Row],[Prix TTC 
de l''unité de mesure]]*Tableau1453[[#This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8" t="s">
        <v>310</v>
      </c>
      <c r="E116" s="36" t="s">
        <v>73</v>
      </c>
      <c r="F116" s="39" t="s">
        <v>224</v>
      </c>
      <c r="G116" s="28" t="s">
        <v>24</v>
      </c>
      <c r="H116" s="37">
        <v>1</v>
      </c>
      <c r="I116" s="29">
        <v>5</v>
      </c>
      <c r="J11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6" s="19"/>
      <c r="L116" s="54"/>
      <c r="M116" s="18"/>
      <c r="N116" s="20"/>
      <c r="O116" s="20"/>
      <c r="P116" s="21" t="e">
        <f>Tableau1453[[#This Row],[Prix TTC 
du conditionnement]]/Tableau1453[[#This Row],[Conditionnement proposé par le candidat, exprimé en unité de mesure]]</f>
        <v>#DIV/0!</v>
      </c>
      <c r="Q116" s="20" t="e">
        <f>Tableau1453[[#This Row],[Prix TTC 
de l''unité de mesure]]*Tableau1453[[#This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8" t="s">
        <v>311</v>
      </c>
      <c r="E117" s="36" t="s">
        <v>74</v>
      </c>
      <c r="F117" s="39" t="s">
        <v>224</v>
      </c>
      <c r="G117" s="28" t="s">
        <v>24</v>
      </c>
      <c r="H117" s="37">
        <v>1</v>
      </c>
      <c r="I117" s="29">
        <v>5</v>
      </c>
      <c r="J11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7" s="19"/>
      <c r="L117" s="54"/>
      <c r="M117" s="18"/>
      <c r="N117" s="20"/>
      <c r="O117" s="20"/>
      <c r="P117" s="21" t="e">
        <f>Tableau1453[[#This Row],[Prix TTC 
du conditionnement]]/Tableau1453[[#This Row],[Conditionnement proposé par le candidat, exprimé en unité de mesure]]</f>
        <v>#DIV/0!</v>
      </c>
      <c r="Q117" s="20" t="e">
        <f>Tableau1453[[#This Row],[Prix TTC 
de l''unité de mesure]]*Tableau1453[[#This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8" t="s">
        <v>312</v>
      </c>
      <c r="E118" s="36" t="s">
        <v>75</v>
      </c>
      <c r="F118" s="39" t="s">
        <v>224</v>
      </c>
      <c r="G118" s="28" t="s">
        <v>24</v>
      </c>
      <c r="H118" s="37">
        <v>1</v>
      </c>
      <c r="I118" s="29">
        <v>5</v>
      </c>
      <c r="J11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8" s="19"/>
      <c r="L118" s="54"/>
      <c r="M118" s="18"/>
      <c r="N118" s="20"/>
      <c r="O118" s="20"/>
      <c r="P118" s="21" t="e">
        <f>Tableau1453[[#This Row],[Prix TTC 
du conditionnement]]/Tableau1453[[#This Row],[Conditionnement proposé par le candidat, exprimé en unité de mesure]]</f>
        <v>#DIV/0!</v>
      </c>
      <c r="Q118" s="20" t="e">
        <f>Tableau1453[[#This Row],[Prix TTC 
de l''unité de mesure]]*Tableau1453[[#This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8" t="s">
        <v>313</v>
      </c>
      <c r="E119" s="36" t="s">
        <v>76</v>
      </c>
      <c r="F119" s="39" t="s">
        <v>224</v>
      </c>
      <c r="G119" s="28" t="s">
        <v>24</v>
      </c>
      <c r="H119" s="37">
        <v>1</v>
      </c>
      <c r="I119" s="29">
        <v>5</v>
      </c>
      <c r="J11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9" s="19"/>
      <c r="L119" s="54"/>
      <c r="M119" s="18"/>
      <c r="N119" s="20"/>
      <c r="O119" s="20"/>
      <c r="P119" s="21" t="e">
        <f>Tableau1453[[#This Row],[Prix TTC 
du conditionnement]]/Tableau1453[[#This Row],[Conditionnement proposé par le candidat, exprimé en unité de mesure]]</f>
        <v>#DIV/0!</v>
      </c>
      <c r="Q119" s="20" t="e">
        <f>Tableau1453[[#This Row],[Prix TTC 
de l''unité de mesure]]*Tableau1453[[#This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8" t="s">
        <v>314</v>
      </c>
      <c r="E120" s="36" t="s">
        <v>77</v>
      </c>
      <c r="F120" s="39" t="s">
        <v>224</v>
      </c>
      <c r="G120" s="28" t="s">
        <v>24</v>
      </c>
      <c r="H120" s="37">
        <v>1</v>
      </c>
      <c r="I120" s="29">
        <v>5</v>
      </c>
      <c r="J12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0" s="19"/>
      <c r="L120" s="54"/>
      <c r="M120" s="18"/>
      <c r="N120" s="20"/>
      <c r="O120" s="20"/>
      <c r="P120" s="21" t="e">
        <f>Tableau1453[[#This Row],[Prix TTC 
du conditionnement]]/Tableau1453[[#This Row],[Conditionnement proposé par le candidat, exprimé en unité de mesure]]</f>
        <v>#DIV/0!</v>
      </c>
      <c r="Q120" s="20" t="e">
        <f>Tableau1453[[#This Row],[Prix TTC 
de l''unité de mesure]]*Tableau1453[[#This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8" t="s">
        <v>315</v>
      </c>
      <c r="E121" s="36" t="s">
        <v>78</v>
      </c>
      <c r="F121" s="39" t="s">
        <v>224</v>
      </c>
      <c r="G121" s="28" t="s">
        <v>24</v>
      </c>
      <c r="H121" s="37">
        <v>1</v>
      </c>
      <c r="I121" s="29">
        <v>5</v>
      </c>
      <c r="J12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1" s="19"/>
      <c r="L121" s="54"/>
      <c r="M121" s="18"/>
      <c r="N121" s="20"/>
      <c r="O121" s="20"/>
      <c r="P121" s="21" t="e">
        <f>Tableau1453[[#This Row],[Prix TTC 
du conditionnement]]/Tableau1453[[#This Row],[Conditionnement proposé par le candidat, exprimé en unité de mesure]]</f>
        <v>#DIV/0!</v>
      </c>
      <c r="Q121" s="20" t="e">
        <f>Tableau1453[[#This Row],[Prix TTC 
de l''unité de mesure]]*Tableau1453[[#This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8" t="s">
        <v>316</v>
      </c>
      <c r="E122" s="36" t="s">
        <v>79</v>
      </c>
      <c r="F122" s="39" t="s">
        <v>224</v>
      </c>
      <c r="G122" s="28" t="s">
        <v>24</v>
      </c>
      <c r="H122" s="37">
        <v>1</v>
      </c>
      <c r="I122" s="29">
        <v>5</v>
      </c>
      <c r="J12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2" s="19"/>
      <c r="L122" s="54"/>
      <c r="M122" s="18"/>
      <c r="N122" s="20"/>
      <c r="O122" s="20"/>
      <c r="P122" s="21" t="e">
        <f>Tableau1453[[#This Row],[Prix TTC 
du conditionnement]]/Tableau1453[[#This Row],[Conditionnement proposé par le candidat, exprimé en unité de mesure]]</f>
        <v>#DIV/0!</v>
      </c>
      <c r="Q122" s="20" t="e">
        <f>Tableau1453[[#This Row],[Prix TTC 
de l''unité de mesure]]*Tableau1453[[#This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8" t="s">
        <v>317</v>
      </c>
      <c r="E123" s="36" t="s">
        <v>80</v>
      </c>
      <c r="F123" s="39" t="s">
        <v>224</v>
      </c>
      <c r="G123" s="28" t="s">
        <v>24</v>
      </c>
      <c r="H123" s="37">
        <v>1</v>
      </c>
      <c r="I123" s="29">
        <v>5</v>
      </c>
      <c r="J12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3" s="19"/>
      <c r="L123" s="54"/>
      <c r="M123" s="18"/>
      <c r="N123" s="20"/>
      <c r="O123" s="20"/>
      <c r="P123" s="21" t="e">
        <f>Tableau1453[[#This Row],[Prix TTC 
du conditionnement]]/Tableau1453[[#This Row],[Conditionnement proposé par le candidat, exprimé en unité de mesure]]</f>
        <v>#DIV/0!</v>
      </c>
      <c r="Q123" s="20" t="e">
        <f>Tableau1453[[#This Row],[Prix TTC 
de l''unité de mesure]]*Tableau1453[[#This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28" t="s">
        <v>318</v>
      </c>
      <c r="E124" s="36" t="s">
        <v>81</v>
      </c>
      <c r="F124" s="39" t="s">
        <v>224</v>
      </c>
      <c r="G124" s="28" t="s">
        <v>24</v>
      </c>
      <c r="H124" s="37">
        <v>1</v>
      </c>
      <c r="I124" s="29">
        <v>5</v>
      </c>
      <c r="J12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4" s="19"/>
      <c r="L124" s="54"/>
      <c r="M124" s="18"/>
      <c r="N124" s="20"/>
      <c r="O124" s="20"/>
      <c r="P124" s="21" t="e">
        <f>Tableau1453[[#This Row],[Prix TTC 
du conditionnement]]/Tableau1453[[#This Row],[Conditionnement proposé par le candidat, exprimé en unité de mesure]]</f>
        <v>#DIV/0!</v>
      </c>
      <c r="Q124" s="20" t="e">
        <f>Tableau1453[[#This Row],[Prix TTC 
de l''unité de mesure]]*Tableau1453[[#This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28" t="s">
        <v>319</v>
      </c>
      <c r="E125" s="36" t="s">
        <v>82</v>
      </c>
      <c r="F125" s="39" t="s">
        <v>224</v>
      </c>
      <c r="G125" s="28" t="s">
        <v>24</v>
      </c>
      <c r="H125" s="37">
        <v>1</v>
      </c>
      <c r="I125" s="29">
        <v>5</v>
      </c>
      <c r="J12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5" s="19"/>
      <c r="L125" s="54"/>
      <c r="M125" s="18"/>
      <c r="N125" s="20"/>
      <c r="O125" s="20"/>
      <c r="P125" s="21" t="e">
        <f>Tableau1453[[#This Row],[Prix TTC 
du conditionnement]]/Tableau1453[[#This Row],[Conditionnement proposé par le candidat, exprimé en unité de mesure]]</f>
        <v>#DIV/0!</v>
      </c>
      <c r="Q125" s="20" t="e">
        <f>Tableau1453[[#This Row],[Prix TTC 
de l''unité de mesure]]*Tableau1453[[#This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28" t="s">
        <v>320</v>
      </c>
      <c r="E126" s="36" t="s">
        <v>83</v>
      </c>
      <c r="F126" s="39" t="s">
        <v>224</v>
      </c>
      <c r="G126" s="28" t="s">
        <v>24</v>
      </c>
      <c r="H126" s="37">
        <v>1</v>
      </c>
      <c r="I126" s="29">
        <v>5</v>
      </c>
      <c r="J12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6" s="19"/>
      <c r="L126" s="54"/>
      <c r="M126" s="18"/>
      <c r="N126" s="20"/>
      <c r="O126" s="20"/>
      <c r="P126" s="21" t="e">
        <f>Tableau1453[[#This Row],[Prix TTC 
du conditionnement]]/Tableau1453[[#This Row],[Conditionnement proposé par le candidat, exprimé en unité de mesure]]</f>
        <v>#DIV/0!</v>
      </c>
      <c r="Q126" s="20" t="e">
        <f>Tableau1453[[#This Row],[Prix TTC 
de l''unité de mesure]]*Tableau1453[[#This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28" t="s">
        <v>321</v>
      </c>
      <c r="E127" s="36" t="s">
        <v>84</v>
      </c>
      <c r="F127" s="39" t="s">
        <v>224</v>
      </c>
      <c r="G127" s="28" t="s">
        <v>24</v>
      </c>
      <c r="H127" s="37">
        <v>1</v>
      </c>
      <c r="I127" s="29">
        <v>5</v>
      </c>
      <c r="J12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7" s="19"/>
      <c r="L127" s="54"/>
      <c r="M127" s="18"/>
      <c r="N127" s="20"/>
      <c r="O127" s="20"/>
      <c r="P127" s="21" t="e">
        <f>Tableau1453[[#This Row],[Prix TTC 
du conditionnement]]/Tableau1453[[#This Row],[Conditionnement proposé par le candidat, exprimé en unité de mesure]]</f>
        <v>#DIV/0!</v>
      </c>
      <c r="Q127" s="20" t="e">
        <f>Tableau1453[[#This Row],[Prix TTC 
de l''unité de mesure]]*Tableau1453[[#This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28" t="s">
        <v>322</v>
      </c>
      <c r="E128" s="36" t="s">
        <v>85</v>
      </c>
      <c r="F128" s="39" t="s">
        <v>224</v>
      </c>
      <c r="G128" s="28" t="s">
        <v>24</v>
      </c>
      <c r="H128" s="37">
        <v>1</v>
      </c>
      <c r="I128" s="29">
        <v>5</v>
      </c>
      <c r="J12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8" s="19"/>
      <c r="L128" s="54"/>
      <c r="M128" s="18"/>
      <c r="N128" s="20"/>
      <c r="O128" s="20"/>
      <c r="P128" s="21" t="e">
        <f>Tableau1453[[#This Row],[Prix TTC 
du conditionnement]]/Tableau1453[[#This Row],[Conditionnement proposé par le candidat, exprimé en unité de mesure]]</f>
        <v>#DIV/0!</v>
      </c>
      <c r="Q128" s="20" t="e">
        <f>Tableau1453[[#This Row],[Prix TTC 
de l''unité de mesure]]*Tableau1453[[#This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8" t="s">
        <v>323</v>
      </c>
      <c r="E129" s="36" t="s">
        <v>86</v>
      </c>
      <c r="F129" s="39" t="s">
        <v>224</v>
      </c>
      <c r="G129" s="28" t="s">
        <v>24</v>
      </c>
      <c r="H129" s="37">
        <v>1</v>
      </c>
      <c r="I129" s="29">
        <v>5</v>
      </c>
      <c r="J12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9" s="19"/>
      <c r="L129" s="54"/>
      <c r="M129" s="18"/>
      <c r="N129" s="20"/>
      <c r="O129" s="20"/>
      <c r="P129" s="21" t="e">
        <f>Tableau1453[[#This Row],[Prix TTC 
du conditionnement]]/Tableau1453[[#This Row],[Conditionnement proposé par le candidat, exprimé en unité de mesure]]</f>
        <v>#DIV/0!</v>
      </c>
      <c r="Q129" s="20" t="e">
        <f>Tableau1453[[#This Row],[Prix TTC 
de l''unité de mesure]]*Tableau1453[[#This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8" t="s">
        <v>324</v>
      </c>
      <c r="E130" s="36" t="s">
        <v>87</v>
      </c>
      <c r="F130" s="39" t="s">
        <v>224</v>
      </c>
      <c r="G130" s="28" t="s">
        <v>24</v>
      </c>
      <c r="H130" s="37">
        <v>1</v>
      </c>
      <c r="I130" s="29">
        <v>5</v>
      </c>
      <c r="J13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0" s="19"/>
      <c r="L130" s="54"/>
      <c r="M130" s="18"/>
      <c r="N130" s="20"/>
      <c r="O130" s="20"/>
      <c r="P130" s="21" t="e">
        <f>Tableau1453[[#This Row],[Prix TTC 
du conditionnement]]/Tableau1453[[#This Row],[Conditionnement proposé par le candidat, exprimé en unité de mesure]]</f>
        <v>#DIV/0!</v>
      </c>
      <c r="Q130" s="20" t="e">
        <f>Tableau1453[[#This Row],[Prix TTC 
de l''unité de mesure]]*Tableau1453[[#This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8" t="s">
        <v>325</v>
      </c>
      <c r="E131" s="36" t="s">
        <v>88</v>
      </c>
      <c r="F131" s="39" t="s">
        <v>224</v>
      </c>
      <c r="G131" s="28" t="s">
        <v>24</v>
      </c>
      <c r="H131" s="37">
        <v>1</v>
      </c>
      <c r="I131" s="29">
        <v>5</v>
      </c>
      <c r="J13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1" s="19"/>
      <c r="L131" s="54"/>
      <c r="M131" s="18"/>
      <c r="N131" s="20"/>
      <c r="O131" s="20"/>
      <c r="P131" s="21" t="e">
        <f>Tableau1453[[#This Row],[Prix TTC 
du conditionnement]]/Tableau1453[[#This Row],[Conditionnement proposé par le candidat, exprimé en unité de mesure]]</f>
        <v>#DIV/0!</v>
      </c>
      <c r="Q131" s="20" t="e">
        <f>Tableau1453[[#This Row],[Prix TTC 
de l''unité de mesure]]*Tableau1453[[#This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8" t="s">
        <v>326</v>
      </c>
      <c r="E132" s="36" t="s">
        <v>89</v>
      </c>
      <c r="F132" s="39" t="s">
        <v>224</v>
      </c>
      <c r="G132" s="28" t="s">
        <v>24</v>
      </c>
      <c r="H132" s="37">
        <v>1</v>
      </c>
      <c r="I132" s="29">
        <v>5</v>
      </c>
      <c r="J13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2" s="19"/>
      <c r="L132" s="54"/>
      <c r="M132" s="18"/>
      <c r="N132" s="20"/>
      <c r="O132" s="20"/>
      <c r="P132" s="21" t="e">
        <f>Tableau1453[[#This Row],[Prix TTC 
du conditionnement]]/Tableau1453[[#This Row],[Conditionnement proposé par le candidat, exprimé en unité de mesure]]</f>
        <v>#DIV/0!</v>
      </c>
      <c r="Q132" s="20" t="e">
        <f>Tableau1453[[#This Row],[Prix TTC 
de l''unité de mesure]]*Tableau1453[[#This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8" t="s">
        <v>327</v>
      </c>
      <c r="E133" s="36" t="s">
        <v>90</v>
      </c>
      <c r="F133" s="39" t="s">
        <v>224</v>
      </c>
      <c r="G133" s="28" t="s">
        <v>24</v>
      </c>
      <c r="H133" s="37">
        <v>1</v>
      </c>
      <c r="I133" s="29">
        <v>5</v>
      </c>
      <c r="J13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3" s="19"/>
      <c r="L133" s="54"/>
      <c r="M133" s="18"/>
      <c r="N133" s="20"/>
      <c r="O133" s="20"/>
      <c r="P133" s="21" t="e">
        <f>Tableau1453[[#This Row],[Prix TTC 
du conditionnement]]/Tableau1453[[#This Row],[Conditionnement proposé par le candidat, exprimé en unité de mesure]]</f>
        <v>#DIV/0!</v>
      </c>
      <c r="Q133" s="20" t="e">
        <f>Tableau1453[[#This Row],[Prix TTC 
de l''unité de mesure]]*Tableau1453[[#This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8" t="s">
        <v>328</v>
      </c>
      <c r="E134" s="36" t="s">
        <v>91</v>
      </c>
      <c r="F134" s="39" t="s">
        <v>224</v>
      </c>
      <c r="G134" s="28" t="s">
        <v>24</v>
      </c>
      <c r="H134" s="37">
        <v>1</v>
      </c>
      <c r="I134" s="29">
        <v>5</v>
      </c>
      <c r="J13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4" s="19"/>
      <c r="L134" s="54"/>
      <c r="M134" s="18"/>
      <c r="N134" s="20"/>
      <c r="O134" s="20"/>
      <c r="P134" s="21" t="e">
        <f>Tableau1453[[#This Row],[Prix TTC 
du conditionnement]]/Tableau1453[[#This Row],[Conditionnement proposé par le candidat, exprimé en unité de mesure]]</f>
        <v>#DIV/0!</v>
      </c>
      <c r="Q134" s="20" t="e">
        <f>Tableau1453[[#This Row],[Prix TTC 
de l''unité de mesure]]*Tableau1453[[#This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8" t="s">
        <v>329</v>
      </c>
      <c r="E135" s="36" t="s">
        <v>92</v>
      </c>
      <c r="F135" s="39" t="s">
        <v>224</v>
      </c>
      <c r="G135" s="28" t="s">
        <v>24</v>
      </c>
      <c r="H135" s="37">
        <v>1</v>
      </c>
      <c r="I135" s="29">
        <v>5</v>
      </c>
      <c r="J13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5" s="19"/>
      <c r="L135" s="54"/>
      <c r="M135" s="18"/>
      <c r="N135" s="20"/>
      <c r="O135" s="20"/>
      <c r="P135" s="21" t="e">
        <f>Tableau1453[[#This Row],[Prix TTC 
du conditionnement]]/Tableau1453[[#This Row],[Conditionnement proposé par le candidat, exprimé en unité de mesure]]</f>
        <v>#DIV/0!</v>
      </c>
      <c r="Q135" s="20" t="e">
        <f>Tableau1453[[#This Row],[Prix TTC 
de l''unité de mesure]]*Tableau1453[[#This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8" t="s">
        <v>330</v>
      </c>
      <c r="E136" s="36" t="s">
        <v>93</v>
      </c>
      <c r="F136" s="39" t="s">
        <v>224</v>
      </c>
      <c r="G136" s="28" t="s">
        <v>24</v>
      </c>
      <c r="H136" s="37">
        <v>1</v>
      </c>
      <c r="I136" s="29">
        <v>5</v>
      </c>
      <c r="J13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6" s="19"/>
      <c r="L136" s="54"/>
      <c r="M136" s="18"/>
      <c r="N136" s="20"/>
      <c r="O136" s="20"/>
      <c r="P136" s="21" t="e">
        <f>Tableau1453[[#This Row],[Prix TTC 
du conditionnement]]/Tableau1453[[#This Row],[Conditionnement proposé par le candidat, exprimé en unité de mesure]]</f>
        <v>#DIV/0!</v>
      </c>
      <c r="Q136" s="20" t="e">
        <f>Tableau1453[[#This Row],[Prix TTC 
de l''unité de mesure]]*Tableau1453[[#This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8" t="s">
        <v>331</v>
      </c>
      <c r="E137" s="36" t="s">
        <v>94</v>
      </c>
      <c r="F137" s="39" t="s">
        <v>224</v>
      </c>
      <c r="G137" s="28" t="s">
        <v>24</v>
      </c>
      <c r="H137" s="37">
        <v>1</v>
      </c>
      <c r="I137" s="29">
        <v>5</v>
      </c>
      <c r="J13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7" s="19"/>
      <c r="L137" s="54"/>
      <c r="M137" s="18"/>
      <c r="N137" s="20"/>
      <c r="O137" s="20"/>
      <c r="P137" s="21" t="e">
        <f>Tableau1453[[#This Row],[Prix TTC 
du conditionnement]]/Tableau1453[[#This Row],[Conditionnement proposé par le candidat, exprimé en unité de mesure]]</f>
        <v>#DIV/0!</v>
      </c>
      <c r="Q137" s="20" t="e">
        <f>Tableau1453[[#This Row],[Prix TTC 
de l''unité de mesure]]*Tableau1453[[#This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8" t="s">
        <v>332</v>
      </c>
      <c r="E138" s="36" t="s">
        <v>95</v>
      </c>
      <c r="F138" s="39" t="s">
        <v>224</v>
      </c>
      <c r="G138" s="28" t="s">
        <v>24</v>
      </c>
      <c r="H138" s="37">
        <v>1</v>
      </c>
      <c r="I138" s="29">
        <v>5</v>
      </c>
      <c r="J13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8" s="19"/>
      <c r="L138" s="54"/>
      <c r="M138" s="18"/>
      <c r="N138" s="20"/>
      <c r="O138" s="20"/>
      <c r="P138" s="21" t="e">
        <f>Tableau1453[[#This Row],[Prix TTC 
du conditionnement]]/Tableau1453[[#This Row],[Conditionnement proposé par le candidat, exprimé en unité de mesure]]</f>
        <v>#DIV/0!</v>
      </c>
      <c r="Q138" s="20" t="e">
        <f>Tableau1453[[#This Row],[Prix TTC 
de l''unité de mesure]]*Tableau1453[[#This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8" t="s">
        <v>333</v>
      </c>
      <c r="E139" s="36" t="s">
        <v>96</v>
      </c>
      <c r="F139" s="39" t="s">
        <v>224</v>
      </c>
      <c r="G139" s="28" t="s">
        <v>24</v>
      </c>
      <c r="H139" s="37">
        <v>1</v>
      </c>
      <c r="I139" s="29">
        <v>5</v>
      </c>
      <c r="J13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9" s="19"/>
      <c r="L139" s="54"/>
      <c r="M139" s="18"/>
      <c r="N139" s="20"/>
      <c r="O139" s="20"/>
      <c r="P139" s="21" t="e">
        <f>Tableau1453[[#This Row],[Prix TTC 
du conditionnement]]/Tableau1453[[#This Row],[Conditionnement proposé par le candidat, exprimé en unité de mesure]]</f>
        <v>#DIV/0!</v>
      </c>
      <c r="Q139" s="20" t="e">
        <f>Tableau1453[[#This Row],[Prix TTC 
de l''unité de mesure]]*Tableau1453[[#This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8" t="s">
        <v>334</v>
      </c>
      <c r="E140" s="36" t="s">
        <v>97</v>
      </c>
      <c r="F140" s="39" t="s">
        <v>224</v>
      </c>
      <c r="G140" s="28" t="s">
        <v>24</v>
      </c>
      <c r="H140" s="37">
        <v>1</v>
      </c>
      <c r="I140" s="29">
        <v>5</v>
      </c>
      <c r="J14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0" s="19"/>
      <c r="L140" s="54"/>
      <c r="M140" s="18"/>
      <c r="N140" s="20"/>
      <c r="O140" s="20"/>
      <c r="P140" s="21" t="e">
        <f>Tableau1453[[#This Row],[Prix TTC 
du conditionnement]]/Tableau1453[[#This Row],[Conditionnement proposé par le candidat, exprimé en unité de mesure]]</f>
        <v>#DIV/0!</v>
      </c>
      <c r="Q140" s="20" t="e">
        <f>Tableau1453[[#This Row],[Prix TTC 
de l''unité de mesure]]*Tableau1453[[#This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8" t="s">
        <v>335</v>
      </c>
      <c r="E141" s="36" t="s">
        <v>98</v>
      </c>
      <c r="F141" s="39" t="s">
        <v>224</v>
      </c>
      <c r="G141" s="28" t="s">
        <v>24</v>
      </c>
      <c r="H141" s="37">
        <v>1</v>
      </c>
      <c r="I141" s="29">
        <v>5</v>
      </c>
      <c r="J14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1" s="19"/>
      <c r="L141" s="54"/>
      <c r="M141" s="18"/>
      <c r="N141" s="20"/>
      <c r="O141" s="20"/>
      <c r="P141" s="21" t="e">
        <f>Tableau1453[[#This Row],[Prix TTC 
du conditionnement]]/Tableau1453[[#This Row],[Conditionnement proposé par le candidat, exprimé en unité de mesure]]</f>
        <v>#DIV/0!</v>
      </c>
      <c r="Q141" s="20" t="e">
        <f>Tableau1453[[#This Row],[Prix TTC 
de l''unité de mesure]]*Tableau1453[[#This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8" t="s">
        <v>336</v>
      </c>
      <c r="E142" s="36" t="s">
        <v>99</v>
      </c>
      <c r="F142" s="39" t="s">
        <v>224</v>
      </c>
      <c r="G142" s="28" t="s">
        <v>24</v>
      </c>
      <c r="H142" s="37">
        <v>1</v>
      </c>
      <c r="I142" s="29">
        <v>5</v>
      </c>
      <c r="J14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2" s="19"/>
      <c r="L142" s="54"/>
      <c r="M142" s="18"/>
      <c r="N142" s="20"/>
      <c r="O142" s="20"/>
      <c r="P142" s="21" t="e">
        <f>Tableau1453[[#This Row],[Prix TTC 
du conditionnement]]/Tableau1453[[#This Row],[Conditionnement proposé par le candidat, exprimé en unité de mesure]]</f>
        <v>#DIV/0!</v>
      </c>
      <c r="Q142" s="20" t="e">
        <f>Tableau1453[[#This Row],[Prix TTC 
de l''unité de mesure]]*Tableau1453[[#This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8" t="s">
        <v>337</v>
      </c>
      <c r="E143" s="36" t="s">
        <v>100</v>
      </c>
      <c r="F143" s="39" t="s">
        <v>224</v>
      </c>
      <c r="G143" s="28" t="s">
        <v>24</v>
      </c>
      <c r="H143" s="37">
        <v>1</v>
      </c>
      <c r="I143" s="29">
        <v>5</v>
      </c>
      <c r="J14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3" s="19"/>
      <c r="L143" s="54"/>
      <c r="M143" s="18"/>
      <c r="N143" s="20"/>
      <c r="O143" s="20"/>
      <c r="P143" s="21" t="e">
        <f>Tableau1453[[#This Row],[Prix TTC 
du conditionnement]]/Tableau1453[[#This Row],[Conditionnement proposé par le candidat, exprimé en unité de mesure]]</f>
        <v>#DIV/0!</v>
      </c>
      <c r="Q143" s="20" t="e">
        <f>Tableau1453[[#This Row],[Prix TTC 
de l''unité de mesure]]*Tableau1453[[#This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8" t="s">
        <v>338</v>
      </c>
      <c r="E144" s="36" t="s">
        <v>101</v>
      </c>
      <c r="F144" s="39" t="s">
        <v>224</v>
      </c>
      <c r="G144" s="28" t="s">
        <v>24</v>
      </c>
      <c r="H144" s="37">
        <v>1</v>
      </c>
      <c r="I144" s="29">
        <v>5</v>
      </c>
      <c r="J14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4" s="19"/>
      <c r="L144" s="54"/>
      <c r="M144" s="18"/>
      <c r="N144" s="20"/>
      <c r="O144" s="20"/>
      <c r="P144" s="21" t="e">
        <f>Tableau1453[[#This Row],[Prix TTC 
du conditionnement]]/Tableau1453[[#This Row],[Conditionnement proposé par le candidat, exprimé en unité de mesure]]</f>
        <v>#DIV/0!</v>
      </c>
      <c r="Q144" s="20" t="e">
        <f>Tableau1453[[#This Row],[Prix TTC 
de l''unité de mesure]]*Tableau1453[[#This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8" t="s">
        <v>339</v>
      </c>
      <c r="E145" s="36" t="s">
        <v>102</v>
      </c>
      <c r="F145" s="39" t="s">
        <v>224</v>
      </c>
      <c r="G145" s="28" t="s">
        <v>24</v>
      </c>
      <c r="H145" s="37">
        <v>1</v>
      </c>
      <c r="I145" s="29">
        <v>5</v>
      </c>
      <c r="J14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5" s="19"/>
      <c r="L145" s="54"/>
      <c r="M145" s="18"/>
      <c r="N145" s="20"/>
      <c r="O145" s="20"/>
      <c r="P145" s="21" t="e">
        <f>Tableau1453[[#This Row],[Prix TTC 
du conditionnement]]/Tableau1453[[#This Row],[Conditionnement proposé par le candidat, exprimé en unité de mesure]]</f>
        <v>#DIV/0!</v>
      </c>
      <c r="Q145" s="20" t="e">
        <f>Tableau1453[[#This Row],[Prix TTC 
de l''unité de mesure]]*Tableau1453[[#This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8" t="s">
        <v>340</v>
      </c>
      <c r="E146" s="36" t="s">
        <v>103</v>
      </c>
      <c r="F146" s="39" t="s">
        <v>224</v>
      </c>
      <c r="G146" s="28" t="s">
        <v>24</v>
      </c>
      <c r="H146" s="37">
        <v>1</v>
      </c>
      <c r="I146" s="29">
        <v>5</v>
      </c>
      <c r="J14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6" s="19"/>
      <c r="L146" s="54"/>
      <c r="M146" s="18"/>
      <c r="N146" s="20"/>
      <c r="O146" s="20"/>
      <c r="P146" s="21" t="e">
        <f>Tableau1453[[#This Row],[Prix TTC 
du conditionnement]]/Tableau1453[[#This Row],[Conditionnement proposé par le candidat, exprimé en unité de mesure]]</f>
        <v>#DIV/0!</v>
      </c>
      <c r="Q146" s="20" t="e">
        <f>Tableau1453[[#This Row],[Prix TTC 
de l''unité de mesure]]*Tableau1453[[#This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8" t="s">
        <v>341</v>
      </c>
      <c r="E147" s="36" t="s">
        <v>104</v>
      </c>
      <c r="F147" s="39" t="s">
        <v>224</v>
      </c>
      <c r="G147" s="28" t="s">
        <v>24</v>
      </c>
      <c r="H147" s="37">
        <v>1</v>
      </c>
      <c r="I147" s="29">
        <v>5</v>
      </c>
      <c r="J14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7" s="19"/>
      <c r="L147" s="54"/>
      <c r="M147" s="18"/>
      <c r="N147" s="20"/>
      <c r="O147" s="20"/>
      <c r="P147" s="21" t="e">
        <f>Tableau1453[[#This Row],[Prix TTC 
du conditionnement]]/Tableau1453[[#This Row],[Conditionnement proposé par le candidat, exprimé en unité de mesure]]</f>
        <v>#DIV/0!</v>
      </c>
      <c r="Q147" s="20" t="e">
        <f>Tableau1453[[#This Row],[Prix TTC 
de l''unité de mesure]]*Tableau1453[[#This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8" t="s">
        <v>342</v>
      </c>
      <c r="E148" s="36" t="s">
        <v>105</v>
      </c>
      <c r="F148" s="39" t="s">
        <v>224</v>
      </c>
      <c r="G148" s="28" t="s">
        <v>24</v>
      </c>
      <c r="H148" s="37">
        <v>1</v>
      </c>
      <c r="I148" s="29">
        <v>5</v>
      </c>
      <c r="J14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8" s="19"/>
      <c r="L148" s="54"/>
      <c r="M148" s="18"/>
      <c r="N148" s="20"/>
      <c r="O148" s="20"/>
      <c r="P148" s="21" t="e">
        <f>Tableau1453[[#This Row],[Prix TTC 
du conditionnement]]/Tableau1453[[#This Row],[Conditionnement proposé par le candidat, exprimé en unité de mesure]]</f>
        <v>#DIV/0!</v>
      </c>
      <c r="Q148" s="20" t="e">
        <f>Tableau1453[[#This Row],[Prix TTC 
de l''unité de mesure]]*Tableau1453[[#This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8" t="s">
        <v>343</v>
      </c>
      <c r="E149" s="36" t="s">
        <v>106</v>
      </c>
      <c r="F149" s="39" t="s">
        <v>224</v>
      </c>
      <c r="G149" s="28" t="s">
        <v>24</v>
      </c>
      <c r="H149" s="37">
        <v>1</v>
      </c>
      <c r="I149" s="29">
        <v>5</v>
      </c>
      <c r="J14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9" s="19"/>
      <c r="L149" s="54"/>
      <c r="M149" s="18"/>
      <c r="N149" s="20"/>
      <c r="O149" s="20"/>
      <c r="P149" s="21" t="e">
        <f>Tableau1453[[#This Row],[Prix TTC 
du conditionnement]]/Tableau1453[[#This Row],[Conditionnement proposé par le candidat, exprimé en unité de mesure]]</f>
        <v>#DIV/0!</v>
      </c>
      <c r="Q149" s="20" t="e">
        <f>Tableau1453[[#This Row],[Prix TTC 
de l''unité de mesure]]*Tableau1453[[#This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8" t="s">
        <v>344</v>
      </c>
      <c r="E150" s="36" t="s">
        <v>107</v>
      </c>
      <c r="F150" s="39" t="s">
        <v>224</v>
      </c>
      <c r="G150" s="28" t="s">
        <v>24</v>
      </c>
      <c r="H150" s="37">
        <v>1</v>
      </c>
      <c r="I150" s="29">
        <v>5</v>
      </c>
      <c r="J15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0" s="19"/>
      <c r="L150" s="54"/>
      <c r="M150" s="18"/>
      <c r="N150" s="20"/>
      <c r="O150" s="20"/>
      <c r="P150" s="21" t="e">
        <f>Tableau1453[[#This Row],[Prix TTC 
du conditionnement]]/Tableau1453[[#This Row],[Conditionnement proposé par le candidat, exprimé en unité de mesure]]</f>
        <v>#DIV/0!</v>
      </c>
      <c r="Q150" s="20" t="e">
        <f>Tableau1453[[#This Row],[Prix TTC 
de l''unité de mesure]]*Tableau1453[[#This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8" t="s">
        <v>345</v>
      </c>
      <c r="E151" s="36" t="s">
        <v>108</v>
      </c>
      <c r="F151" s="39" t="s">
        <v>224</v>
      </c>
      <c r="G151" s="28" t="s">
        <v>24</v>
      </c>
      <c r="H151" s="37">
        <v>1</v>
      </c>
      <c r="I151" s="29">
        <v>5</v>
      </c>
      <c r="J15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1" s="19"/>
      <c r="L151" s="54"/>
      <c r="M151" s="18"/>
      <c r="N151" s="20"/>
      <c r="O151" s="20"/>
      <c r="P151" s="21" t="e">
        <f>Tableau1453[[#This Row],[Prix TTC 
du conditionnement]]/Tableau1453[[#This Row],[Conditionnement proposé par le candidat, exprimé en unité de mesure]]</f>
        <v>#DIV/0!</v>
      </c>
      <c r="Q151" s="20" t="e">
        <f>Tableau1453[[#This Row],[Prix TTC 
de l''unité de mesure]]*Tableau1453[[#This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8" t="s">
        <v>346</v>
      </c>
      <c r="E152" s="36" t="s">
        <v>109</v>
      </c>
      <c r="F152" s="39" t="s">
        <v>224</v>
      </c>
      <c r="G152" s="28" t="s">
        <v>24</v>
      </c>
      <c r="H152" s="37">
        <v>1</v>
      </c>
      <c r="I152" s="29">
        <v>5</v>
      </c>
      <c r="J15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2" s="19"/>
      <c r="L152" s="54"/>
      <c r="M152" s="18"/>
      <c r="N152" s="20"/>
      <c r="O152" s="20"/>
      <c r="P152" s="21" t="e">
        <f>Tableau1453[[#This Row],[Prix TTC 
du conditionnement]]/Tableau1453[[#This Row],[Conditionnement proposé par le candidat, exprimé en unité de mesure]]</f>
        <v>#DIV/0!</v>
      </c>
      <c r="Q152" s="20" t="e">
        <f>Tableau1453[[#This Row],[Prix TTC 
de l''unité de mesure]]*Tableau1453[[#This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8" t="s">
        <v>347</v>
      </c>
      <c r="E153" s="36" t="s">
        <v>110</v>
      </c>
      <c r="F153" s="39" t="s">
        <v>224</v>
      </c>
      <c r="G153" s="28" t="s">
        <v>24</v>
      </c>
      <c r="H153" s="37">
        <v>1</v>
      </c>
      <c r="I153" s="29">
        <v>5</v>
      </c>
      <c r="J15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3" s="19"/>
      <c r="L153" s="54"/>
      <c r="M153" s="18"/>
      <c r="N153" s="20"/>
      <c r="O153" s="20"/>
      <c r="P153" s="21" t="e">
        <f>Tableau1453[[#This Row],[Prix TTC 
du conditionnement]]/Tableau1453[[#This Row],[Conditionnement proposé par le candidat, exprimé en unité de mesure]]</f>
        <v>#DIV/0!</v>
      </c>
      <c r="Q153" s="20" t="e">
        <f>Tableau1453[[#This Row],[Prix TTC 
de l''unité de mesure]]*Tableau1453[[#This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28" t="s">
        <v>348</v>
      </c>
      <c r="E154" s="36" t="s">
        <v>111</v>
      </c>
      <c r="F154" s="39" t="s">
        <v>224</v>
      </c>
      <c r="G154" s="28" t="s">
        <v>24</v>
      </c>
      <c r="H154" s="37">
        <v>1</v>
      </c>
      <c r="I154" s="29">
        <v>5</v>
      </c>
      <c r="J15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4" s="19"/>
      <c r="L154" s="54"/>
      <c r="M154" s="18"/>
      <c r="N154" s="20"/>
      <c r="O154" s="20"/>
      <c r="P154" s="21" t="e">
        <f>Tableau1453[[#This Row],[Prix TTC 
du conditionnement]]/Tableau1453[[#This Row],[Conditionnement proposé par le candidat, exprimé en unité de mesure]]</f>
        <v>#DIV/0!</v>
      </c>
      <c r="Q154" s="20" t="e">
        <f>Tableau1453[[#This Row],[Prix TTC 
de l''unité de mesure]]*Tableau1453[[#This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28" t="s">
        <v>349</v>
      </c>
      <c r="E155" s="36" t="s">
        <v>112</v>
      </c>
      <c r="F155" s="39" t="s">
        <v>224</v>
      </c>
      <c r="G155" s="28" t="s">
        <v>24</v>
      </c>
      <c r="H155" s="37">
        <v>1</v>
      </c>
      <c r="I155" s="29">
        <v>5</v>
      </c>
      <c r="J15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5" s="19"/>
      <c r="L155" s="54"/>
      <c r="M155" s="18"/>
      <c r="N155" s="20"/>
      <c r="O155" s="20"/>
      <c r="P155" s="21" t="e">
        <f>Tableau1453[[#This Row],[Prix TTC 
du conditionnement]]/Tableau1453[[#This Row],[Conditionnement proposé par le candidat, exprimé en unité de mesure]]</f>
        <v>#DIV/0!</v>
      </c>
      <c r="Q155" s="20" t="e">
        <f>Tableau1453[[#This Row],[Prix TTC 
de l''unité de mesure]]*Tableau1453[[#This Row],[Quantité annuelle indicative (non contractuelle), exprimée en unité de mesure]]</f>
        <v>#DIV/0!</v>
      </c>
      <c r="R155" s="22"/>
    </row>
    <row r="156" spans="1:18" ht="24" customHeight="1" x14ac:dyDescent="0.25">
      <c r="A156" s="22"/>
      <c r="B156" s="22"/>
      <c r="C156" s="22"/>
      <c r="D156" s="28" t="s">
        <v>350</v>
      </c>
      <c r="E156" s="36" t="s">
        <v>113</v>
      </c>
      <c r="F156" s="39" t="s">
        <v>224</v>
      </c>
      <c r="G156" s="28" t="s">
        <v>24</v>
      </c>
      <c r="H156" s="37">
        <v>1</v>
      </c>
      <c r="I156" s="29">
        <v>5</v>
      </c>
      <c r="J15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6" s="19"/>
      <c r="L156" s="54"/>
      <c r="M156" s="18"/>
      <c r="N156" s="20"/>
      <c r="O156" s="20"/>
      <c r="P156" s="21" t="e">
        <f>Tableau1453[[#This Row],[Prix TTC 
du conditionnement]]/Tableau1453[[#This Row],[Conditionnement proposé par le candidat, exprimé en unité de mesure]]</f>
        <v>#DIV/0!</v>
      </c>
      <c r="Q156" s="20" t="e">
        <f>Tableau1453[[#This Row],[Prix TTC 
de l''unité de mesure]]*Tableau1453[[#This Row],[Quantité annuelle indicative (non contractuelle), exprimée en unité de mesure]]</f>
        <v>#DIV/0!</v>
      </c>
      <c r="R156" s="22"/>
    </row>
    <row r="157" spans="1:18" ht="24" customHeight="1" x14ac:dyDescent="0.25">
      <c r="A157" s="22"/>
      <c r="B157" s="22"/>
      <c r="C157" s="22"/>
      <c r="D157" s="28" t="s">
        <v>351</v>
      </c>
      <c r="E157" s="36" t="s">
        <v>114</v>
      </c>
      <c r="F157" s="39" t="s">
        <v>224</v>
      </c>
      <c r="G157" s="28" t="s">
        <v>24</v>
      </c>
      <c r="H157" s="37">
        <v>1</v>
      </c>
      <c r="I157" s="29">
        <v>5</v>
      </c>
      <c r="J15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7" s="19"/>
      <c r="L157" s="54"/>
      <c r="M157" s="18"/>
      <c r="N157" s="20"/>
      <c r="O157" s="20"/>
      <c r="P157" s="21" t="e">
        <f>Tableau1453[[#This Row],[Prix TTC 
du conditionnement]]/Tableau1453[[#This Row],[Conditionnement proposé par le candidat, exprimé en unité de mesure]]</f>
        <v>#DIV/0!</v>
      </c>
      <c r="Q157" s="20" t="e">
        <f>Tableau1453[[#This Row],[Prix TTC 
de l''unité de mesure]]*Tableau1453[[#This Row],[Quantité annuelle indicative (non contractuelle), exprimée en unité de mesure]]</f>
        <v>#DIV/0!</v>
      </c>
      <c r="R157" s="22"/>
    </row>
    <row r="158" spans="1:18" ht="24" customHeight="1" x14ac:dyDescent="0.25">
      <c r="A158" s="22"/>
      <c r="B158" s="22"/>
      <c r="C158" s="22"/>
      <c r="D158" s="28" t="s">
        <v>352</v>
      </c>
      <c r="E158" s="36" t="s">
        <v>115</v>
      </c>
      <c r="F158" s="39" t="s">
        <v>224</v>
      </c>
      <c r="G158" s="28" t="s">
        <v>24</v>
      </c>
      <c r="H158" s="37">
        <v>1</v>
      </c>
      <c r="I158" s="29">
        <v>5</v>
      </c>
      <c r="J15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8" s="19"/>
      <c r="L158" s="54"/>
      <c r="M158" s="18"/>
      <c r="N158" s="20"/>
      <c r="O158" s="20"/>
      <c r="P158" s="21" t="e">
        <f>Tableau1453[[#This Row],[Prix TTC 
du conditionnement]]/Tableau1453[[#This Row],[Conditionnement proposé par le candidat, exprimé en unité de mesure]]</f>
        <v>#DIV/0!</v>
      </c>
      <c r="Q158" s="20" t="e">
        <f>Tableau1453[[#This Row],[Prix TTC 
de l''unité de mesure]]*Tableau1453[[#This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28" t="s">
        <v>353</v>
      </c>
      <c r="E159" s="36" t="s">
        <v>116</v>
      </c>
      <c r="F159" s="39" t="s">
        <v>224</v>
      </c>
      <c r="G159" s="28" t="s">
        <v>24</v>
      </c>
      <c r="H159" s="37">
        <v>1</v>
      </c>
      <c r="I159" s="29">
        <v>5</v>
      </c>
      <c r="J15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9" s="19"/>
      <c r="L159" s="54"/>
      <c r="M159" s="18"/>
      <c r="N159" s="20"/>
      <c r="O159" s="20"/>
      <c r="P159" s="21" t="e">
        <f>Tableau1453[[#This Row],[Prix TTC 
du conditionnement]]/Tableau1453[[#This Row],[Conditionnement proposé par le candidat, exprimé en unité de mesure]]</f>
        <v>#DIV/0!</v>
      </c>
      <c r="Q159" s="20" t="e">
        <f>Tableau1453[[#This Row],[Prix TTC 
de l''unité de mesure]]*Tableau1453[[#This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28" t="s">
        <v>354</v>
      </c>
      <c r="E160" s="36" t="s">
        <v>117</v>
      </c>
      <c r="F160" s="39" t="s">
        <v>224</v>
      </c>
      <c r="G160" s="28" t="s">
        <v>24</v>
      </c>
      <c r="H160" s="37">
        <v>1</v>
      </c>
      <c r="I160" s="29">
        <v>5</v>
      </c>
      <c r="J16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0" s="19"/>
      <c r="L160" s="54"/>
      <c r="M160" s="18"/>
      <c r="N160" s="20"/>
      <c r="O160" s="20"/>
      <c r="P160" s="21" t="e">
        <f>Tableau1453[[#This Row],[Prix TTC 
du conditionnement]]/Tableau1453[[#This Row],[Conditionnement proposé par le candidat, exprimé en unité de mesure]]</f>
        <v>#DIV/0!</v>
      </c>
      <c r="Q160" s="20" t="e">
        <f>Tableau1453[[#This Row],[Prix TTC 
de l''unité de mesure]]*Tableau1453[[#This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28" t="s">
        <v>355</v>
      </c>
      <c r="E161" s="36" t="s">
        <v>118</v>
      </c>
      <c r="F161" s="39" t="s">
        <v>224</v>
      </c>
      <c r="G161" s="28" t="s">
        <v>24</v>
      </c>
      <c r="H161" s="37">
        <v>1</v>
      </c>
      <c r="I161" s="29">
        <v>5</v>
      </c>
      <c r="J16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1" s="19"/>
      <c r="L161" s="54"/>
      <c r="M161" s="18"/>
      <c r="N161" s="20"/>
      <c r="O161" s="20"/>
      <c r="P161" s="21" t="e">
        <f>Tableau1453[[#This Row],[Prix TTC 
du conditionnement]]/Tableau1453[[#This Row],[Conditionnement proposé par le candidat, exprimé en unité de mesure]]</f>
        <v>#DIV/0!</v>
      </c>
      <c r="Q161" s="20" t="e">
        <f>Tableau1453[[#This Row],[Prix TTC 
de l''unité de mesure]]*Tableau1453[[#This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28" t="s">
        <v>356</v>
      </c>
      <c r="E162" s="36" t="s">
        <v>119</v>
      </c>
      <c r="F162" s="39" t="s">
        <v>224</v>
      </c>
      <c r="G162" s="28" t="s">
        <v>24</v>
      </c>
      <c r="H162" s="37">
        <v>1</v>
      </c>
      <c r="I162" s="29">
        <v>5</v>
      </c>
      <c r="J16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2" s="19"/>
      <c r="L162" s="54"/>
      <c r="M162" s="18"/>
      <c r="N162" s="20"/>
      <c r="O162" s="20"/>
      <c r="P162" s="21" t="e">
        <f>Tableau1453[[#This Row],[Prix TTC 
du conditionnement]]/Tableau1453[[#This Row],[Conditionnement proposé par le candidat, exprimé en unité de mesure]]</f>
        <v>#DIV/0!</v>
      </c>
      <c r="Q162" s="20" t="e">
        <f>Tableau1453[[#This Row],[Prix TTC 
de l''unité de mesure]]*Tableau1453[[#This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28" t="s">
        <v>357</v>
      </c>
      <c r="E163" s="36" t="s">
        <v>120</v>
      </c>
      <c r="F163" s="39" t="s">
        <v>224</v>
      </c>
      <c r="G163" s="28" t="s">
        <v>24</v>
      </c>
      <c r="H163" s="37">
        <v>1</v>
      </c>
      <c r="I163" s="29">
        <v>5</v>
      </c>
      <c r="J16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3" s="19"/>
      <c r="L163" s="54"/>
      <c r="M163" s="18"/>
      <c r="N163" s="20"/>
      <c r="O163" s="20"/>
      <c r="P163" s="21" t="e">
        <f>Tableau1453[[#This Row],[Prix TTC 
du conditionnement]]/Tableau1453[[#This Row],[Conditionnement proposé par le candidat, exprimé en unité de mesure]]</f>
        <v>#DIV/0!</v>
      </c>
      <c r="Q163" s="20" t="e">
        <f>Tableau1453[[#This Row],[Prix TTC 
de l''unité de mesure]]*Tableau1453[[#This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28" t="s">
        <v>358</v>
      </c>
      <c r="E164" s="36" t="s">
        <v>121</v>
      </c>
      <c r="F164" s="39" t="s">
        <v>224</v>
      </c>
      <c r="G164" s="28" t="s">
        <v>24</v>
      </c>
      <c r="H164" s="37">
        <v>1</v>
      </c>
      <c r="I164" s="29">
        <v>5</v>
      </c>
      <c r="J16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4" s="19"/>
      <c r="L164" s="54"/>
      <c r="M164" s="18"/>
      <c r="N164" s="20"/>
      <c r="O164" s="20"/>
      <c r="P164" s="21" t="e">
        <f>Tableau1453[[#This Row],[Prix TTC 
du conditionnement]]/Tableau1453[[#This Row],[Conditionnement proposé par le candidat, exprimé en unité de mesure]]</f>
        <v>#DIV/0!</v>
      </c>
      <c r="Q164" s="20" t="e">
        <f>Tableau1453[[#This Row],[Prix TTC 
de l''unité de mesure]]*Tableau1453[[#This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28" t="s">
        <v>359</v>
      </c>
      <c r="E165" s="36" t="s">
        <v>122</v>
      </c>
      <c r="F165" s="39" t="s">
        <v>224</v>
      </c>
      <c r="G165" s="28" t="s">
        <v>24</v>
      </c>
      <c r="H165" s="37">
        <v>1</v>
      </c>
      <c r="I165" s="29">
        <v>5</v>
      </c>
      <c r="J16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5" s="19"/>
      <c r="L165" s="54"/>
      <c r="M165" s="18"/>
      <c r="N165" s="20"/>
      <c r="O165" s="20"/>
      <c r="P165" s="21" t="e">
        <f>Tableau1453[[#This Row],[Prix TTC 
du conditionnement]]/Tableau1453[[#This Row],[Conditionnement proposé par le candidat, exprimé en unité de mesure]]</f>
        <v>#DIV/0!</v>
      </c>
      <c r="Q165" s="20" t="e">
        <f>Tableau1453[[#This Row],[Prix TTC 
de l''unité de mesure]]*Tableau1453[[#This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28" t="s">
        <v>360</v>
      </c>
      <c r="E166" s="36" t="s">
        <v>123</v>
      </c>
      <c r="F166" s="39" t="s">
        <v>224</v>
      </c>
      <c r="G166" s="28" t="s">
        <v>24</v>
      </c>
      <c r="H166" s="37">
        <v>1</v>
      </c>
      <c r="I166" s="29">
        <v>5</v>
      </c>
      <c r="J16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6" s="19"/>
      <c r="L166" s="54"/>
      <c r="M166" s="18"/>
      <c r="N166" s="20"/>
      <c r="O166" s="20"/>
      <c r="P166" s="21" t="e">
        <f>Tableau1453[[#This Row],[Prix TTC 
du conditionnement]]/Tableau1453[[#This Row],[Conditionnement proposé par le candidat, exprimé en unité de mesure]]</f>
        <v>#DIV/0!</v>
      </c>
      <c r="Q166" s="20" t="e">
        <f>Tableau1453[[#This Row],[Prix TTC 
de l''unité de mesure]]*Tableau1453[[#This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28" t="s">
        <v>361</v>
      </c>
      <c r="E167" s="36" t="s">
        <v>124</v>
      </c>
      <c r="F167" s="39" t="s">
        <v>224</v>
      </c>
      <c r="G167" s="28" t="s">
        <v>24</v>
      </c>
      <c r="H167" s="37">
        <v>1</v>
      </c>
      <c r="I167" s="29">
        <v>5</v>
      </c>
      <c r="J16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7" s="19"/>
      <c r="L167" s="54"/>
      <c r="M167" s="18"/>
      <c r="N167" s="20"/>
      <c r="O167" s="20"/>
      <c r="P167" s="21" t="e">
        <f>Tableau1453[[#This Row],[Prix TTC 
du conditionnement]]/Tableau1453[[#This Row],[Conditionnement proposé par le candidat, exprimé en unité de mesure]]</f>
        <v>#DIV/0!</v>
      </c>
      <c r="Q167" s="20" t="e">
        <f>Tableau1453[[#This Row],[Prix TTC 
de l''unité de mesure]]*Tableau1453[[#This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28" t="s">
        <v>362</v>
      </c>
      <c r="E168" s="36" t="s">
        <v>125</v>
      </c>
      <c r="F168" s="39" t="s">
        <v>224</v>
      </c>
      <c r="G168" s="28" t="s">
        <v>24</v>
      </c>
      <c r="H168" s="37">
        <v>1</v>
      </c>
      <c r="I168" s="29">
        <v>5</v>
      </c>
      <c r="J16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8" s="19"/>
      <c r="L168" s="54"/>
      <c r="M168" s="18"/>
      <c r="N168" s="20"/>
      <c r="O168" s="20"/>
      <c r="P168" s="21" t="e">
        <f>Tableau1453[[#This Row],[Prix TTC 
du conditionnement]]/Tableau1453[[#This Row],[Conditionnement proposé par le candidat, exprimé en unité de mesure]]</f>
        <v>#DIV/0!</v>
      </c>
      <c r="Q168" s="20" t="e">
        <f>Tableau1453[[#This Row],[Prix TTC 
de l''unité de mesure]]*Tableau1453[[#This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28" t="s">
        <v>363</v>
      </c>
      <c r="E169" s="36" t="s">
        <v>126</v>
      </c>
      <c r="F169" s="39" t="s">
        <v>224</v>
      </c>
      <c r="G169" s="28" t="s">
        <v>24</v>
      </c>
      <c r="H169" s="37">
        <v>1</v>
      </c>
      <c r="I169" s="29">
        <v>5</v>
      </c>
      <c r="J16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9" s="19"/>
      <c r="L169" s="54"/>
      <c r="M169" s="18"/>
      <c r="N169" s="20"/>
      <c r="O169" s="20"/>
      <c r="P169" s="21" t="e">
        <f>Tableau1453[[#This Row],[Prix TTC 
du conditionnement]]/Tableau1453[[#This Row],[Conditionnement proposé par le candidat, exprimé en unité de mesure]]</f>
        <v>#DIV/0!</v>
      </c>
      <c r="Q169" s="20" t="e">
        <f>Tableau1453[[#This Row],[Prix TTC 
de l''unité de mesure]]*Tableau1453[[#This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28" t="s">
        <v>364</v>
      </c>
      <c r="E170" s="36" t="s">
        <v>127</v>
      </c>
      <c r="F170" s="39" t="s">
        <v>224</v>
      </c>
      <c r="G170" s="28" t="s">
        <v>24</v>
      </c>
      <c r="H170" s="37">
        <v>1</v>
      </c>
      <c r="I170" s="29">
        <v>5</v>
      </c>
      <c r="J17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0" s="19"/>
      <c r="L170" s="54"/>
      <c r="M170" s="18"/>
      <c r="N170" s="20"/>
      <c r="O170" s="20"/>
      <c r="P170" s="21" t="e">
        <f>Tableau1453[[#This Row],[Prix TTC 
du conditionnement]]/Tableau1453[[#This Row],[Conditionnement proposé par le candidat, exprimé en unité de mesure]]</f>
        <v>#DIV/0!</v>
      </c>
      <c r="Q170" s="20" t="e">
        <f>Tableau1453[[#This Row],[Prix TTC 
de l''unité de mesure]]*Tableau1453[[#This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28" t="s">
        <v>365</v>
      </c>
      <c r="E171" s="36" t="s">
        <v>128</v>
      </c>
      <c r="F171" s="39" t="s">
        <v>224</v>
      </c>
      <c r="G171" s="28" t="s">
        <v>24</v>
      </c>
      <c r="H171" s="37">
        <v>1</v>
      </c>
      <c r="I171" s="29">
        <v>5</v>
      </c>
      <c r="J17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1" s="19"/>
      <c r="L171" s="54"/>
      <c r="M171" s="18"/>
      <c r="N171" s="20"/>
      <c r="O171" s="20"/>
      <c r="P171" s="21" t="e">
        <f>Tableau1453[[#This Row],[Prix TTC 
du conditionnement]]/Tableau1453[[#This Row],[Conditionnement proposé par le candidat, exprimé en unité de mesure]]</f>
        <v>#DIV/0!</v>
      </c>
      <c r="Q171" s="20" t="e">
        <f>Tableau1453[[#This Row],[Prix TTC 
de l''unité de mesure]]*Tableau1453[[#This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28" t="s">
        <v>366</v>
      </c>
      <c r="E172" s="36" t="s">
        <v>129</v>
      </c>
      <c r="F172" s="39" t="s">
        <v>224</v>
      </c>
      <c r="G172" s="28" t="s">
        <v>24</v>
      </c>
      <c r="H172" s="37">
        <v>1</v>
      </c>
      <c r="I172" s="29">
        <v>5</v>
      </c>
      <c r="J17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2" s="19"/>
      <c r="L172" s="54"/>
      <c r="M172" s="18"/>
      <c r="N172" s="20"/>
      <c r="O172" s="20"/>
      <c r="P172" s="21" t="e">
        <f>Tableau1453[[#This Row],[Prix TTC 
du conditionnement]]/Tableau1453[[#This Row],[Conditionnement proposé par le candidat, exprimé en unité de mesure]]</f>
        <v>#DIV/0!</v>
      </c>
      <c r="Q172" s="20" t="e">
        <f>Tableau1453[[#This Row],[Prix TTC 
de l''unité de mesure]]*Tableau1453[[#This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28" t="s">
        <v>367</v>
      </c>
      <c r="E173" s="36" t="s">
        <v>130</v>
      </c>
      <c r="F173" s="39" t="s">
        <v>224</v>
      </c>
      <c r="G173" s="28" t="s">
        <v>24</v>
      </c>
      <c r="H173" s="37">
        <v>1</v>
      </c>
      <c r="I173" s="29">
        <v>5</v>
      </c>
      <c r="J17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3" s="19"/>
      <c r="L173" s="54"/>
      <c r="M173" s="18"/>
      <c r="N173" s="20"/>
      <c r="O173" s="20"/>
      <c r="P173" s="21" t="e">
        <f>Tableau1453[[#This Row],[Prix TTC 
du conditionnement]]/Tableau1453[[#This Row],[Conditionnement proposé par le candidat, exprimé en unité de mesure]]</f>
        <v>#DIV/0!</v>
      </c>
      <c r="Q173" s="20" t="e">
        <f>Tableau1453[[#This Row],[Prix TTC 
de l''unité de mesure]]*Tableau1453[[#This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28" t="s">
        <v>368</v>
      </c>
      <c r="E174" s="36" t="s">
        <v>131</v>
      </c>
      <c r="F174" s="39" t="s">
        <v>224</v>
      </c>
      <c r="G174" s="28" t="s">
        <v>24</v>
      </c>
      <c r="H174" s="37">
        <v>1</v>
      </c>
      <c r="I174" s="29">
        <v>5</v>
      </c>
      <c r="J17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4" s="19"/>
      <c r="L174" s="54"/>
      <c r="M174" s="18"/>
      <c r="N174" s="20"/>
      <c r="O174" s="20"/>
      <c r="P174" s="21" t="e">
        <f>Tableau1453[[#This Row],[Prix TTC 
du conditionnement]]/Tableau1453[[#This Row],[Conditionnement proposé par le candidat, exprimé en unité de mesure]]</f>
        <v>#DIV/0!</v>
      </c>
      <c r="Q174" s="20" t="e">
        <f>Tableau1453[[#This Row],[Prix TTC 
de l''unité de mesure]]*Tableau1453[[#This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28" t="s">
        <v>369</v>
      </c>
      <c r="E175" s="36" t="s">
        <v>132</v>
      </c>
      <c r="F175" s="39" t="s">
        <v>224</v>
      </c>
      <c r="G175" s="28" t="s">
        <v>24</v>
      </c>
      <c r="H175" s="37">
        <v>1</v>
      </c>
      <c r="I175" s="29">
        <v>5</v>
      </c>
      <c r="J17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5" s="19"/>
      <c r="L175" s="54"/>
      <c r="M175" s="18"/>
      <c r="N175" s="20"/>
      <c r="O175" s="20"/>
      <c r="P175" s="21" t="e">
        <f>Tableau1453[[#This Row],[Prix TTC 
du conditionnement]]/Tableau1453[[#This Row],[Conditionnement proposé par le candidat, exprimé en unité de mesure]]</f>
        <v>#DIV/0!</v>
      </c>
      <c r="Q175" s="20" t="e">
        <f>Tableau1453[[#This Row],[Prix TTC 
de l''unité de mesure]]*Tableau1453[[#This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28" t="s">
        <v>370</v>
      </c>
      <c r="E176" s="36" t="s">
        <v>133</v>
      </c>
      <c r="F176" s="39" t="s">
        <v>224</v>
      </c>
      <c r="G176" s="28" t="s">
        <v>24</v>
      </c>
      <c r="H176" s="37">
        <v>1</v>
      </c>
      <c r="I176" s="29">
        <v>5</v>
      </c>
      <c r="J17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6" s="19"/>
      <c r="L176" s="54"/>
      <c r="M176" s="18"/>
      <c r="N176" s="20"/>
      <c r="O176" s="20"/>
      <c r="P176" s="21" t="e">
        <f>Tableau1453[[#This Row],[Prix TTC 
du conditionnement]]/Tableau1453[[#This Row],[Conditionnement proposé par le candidat, exprimé en unité de mesure]]</f>
        <v>#DIV/0!</v>
      </c>
      <c r="Q176" s="20" t="e">
        <f>Tableau1453[[#This Row],[Prix TTC 
de l''unité de mesure]]*Tableau1453[[#This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28" t="s">
        <v>371</v>
      </c>
      <c r="E177" s="36" t="s">
        <v>134</v>
      </c>
      <c r="F177" s="39" t="s">
        <v>224</v>
      </c>
      <c r="G177" s="28" t="s">
        <v>24</v>
      </c>
      <c r="H177" s="37">
        <v>1</v>
      </c>
      <c r="I177" s="29">
        <v>5</v>
      </c>
      <c r="J17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7" s="19"/>
      <c r="L177" s="54"/>
      <c r="M177" s="18"/>
      <c r="N177" s="20"/>
      <c r="O177" s="20"/>
      <c r="P177" s="21" t="e">
        <f>Tableau1453[[#This Row],[Prix TTC 
du conditionnement]]/Tableau1453[[#This Row],[Conditionnement proposé par le candidat, exprimé en unité de mesure]]</f>
        <v>#DIV/0!</v>
      </c>
      <c r="Q177" s="20" t="e">
        <f>Tableau1453[[#This Row],[Prix TTC 
de l''unité de mesure]]*Tableau1453[[#This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28" t="s">
        <v>372</v>
      </c>
      <c r="E178" s="36" t="s">
        <v>135</v>
      </c>
      <c r="F178" s="39" t="s">
        <v>224</v>
      </c>
      <c r="G178" s="28" t="s">
        <v>24</v>
      </c>
      <c r="H178" s="37">
        <v>1</v>
      </c>
      <c r="I178" s="29">
        <v>5</v>
      </c>
      <c r="J17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8" s="19"/>
      <c r="L178" s="54"/>
      <c r="M178" s="18"/>
      <c r="N178" s="20"/>
      <c r="O178" s="20"/>
      <c r="P178" s="21" t="e">
        <f>Tableau1453[[#This Row],[Prix TTC 
du conditionnement]]/Tableau1453[[#This Row],[Conditionnement proposé par le candidat, exprimé en unité de mesure]]</f>
        <v>#DIV/0!</v>
      </c>
      <c r="Q178" s="20" t="e">
        <f>Tableau1453[[#This Row],[Prix TTC 
de l''unité de mesure]]*Tableau1453[[#This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28" t="s">
        <v>373</v>
      </c>
      <c r="E179" s="36" t="s">
        <v>136</v>
      </c>
      <c r="F179" s="39" t="s">
        <v>224</v>
      </c>
      <c r="G179" s="28" t="s">
        <v>24</v>
      </c>
      <c r="H179" s="37">
        <v>1</v>
      </c>
      <c r="I179" s="29">
        <v>5</v>
      </c>
      <c r="J17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9" s="19"/>
      <c r="L179" s="54"/>
      <c r="M179" s="18"/>
      <c r="N179" s="20"/>
      <c r="O179" s="20"/>
      <c r="P179" s="21" t="e">
        <f>Tableau1453[[#This Row],[Prix TTC 
du conditionnement]]/Tableau1453[[#This Row],[Conditionnement proposé par le candidat, exprimé en unité de mesure]]</f>
        <v>#DIV/0!</v>
      </c>
      <c r="Q179" s="20" t="e">
        <f>Tableau1453[[#This Row],[Prix TTC 
de l''unité de mesure]]*Tableau1453[[#This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28" t="s">
        <v>374</v>
      </c>
      <c r="E180" s="36" t="s">
        <v>137</v>
      </c>
      <c r="F180" s="39" t="s">
        <v>224</v>
      </c>
      <c r="G180" s="28" t="s">
        <v>24</v>
      </c>
      <c r="H180" s="37">
        <v>1</v>
      </c>
      <c r="I180" s="29">
        <v>5</v>
      </c>
      <c r="J18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0" s="19"/>
      <c r="L180" s="54"/>
      <c r="M180" s="18"/>
      <c r="N180" s="20"/>
      <c r="O180" s="20"/>
      <c r="P180" s="21" t="e">
        <f>Tableau1453[[#This Row],[Prix TTC 
du conditionnement]]/Tableau1453[[#This Row],[Conditionnement proposé par le candidat, exprimé en unité de mesure]]</f>
        <v>#DIV/0!</v>
      </c>
      <c r="Q180" s="20" t="e">
        <f>Tableau1453[[#This Row],[Prix TTC 
de l''unité de mesure]]*Tableau1453[[#This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28" t="s">
        <v>375</v>
      </c>
      <c r="E181" s="36" t="s">
        <v>138</v>
      </c>
      <c r="F181" s="39" t="s">
        <v>224</v>
      </c>
      <c r="G181" s="28" t="s">
        <v>24</v>
      </c>
      <c r="H181" s="37">
        <v>1</v>
      </c>
      <c r="I181" s="29">
        <v>5</v>
      </c>
      <c r="J18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1" s="19"/>
      <c r="L181" s="54"/>
      <c r="M181" s="18"/>
      <c r="N181" s="20"/>
      <c r="O181" s="20"/>
      <c r="P181" s="21" t="e">
        <f>Tableau1453[[#This Row],[Prix TTC 
du conditionnement]]/Tableau1453[[#This Row],[Conditionnement proposé par le candidat, exprimé en unité de mesure]]</f>
        <v>#DIV/0!</v>
      </c>
      <c r="Q181" s="20" t="e">
        <f>Tableau1453[[#This Row],[Prix TTC 
de l''unité de mesure]]*Tableau1453[[#This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28" t="s">
        <v>376</v>
      </c>
      <c r="E182" s="36" t="s">
        <v>139</v>
      </c>
      <c r="F182" s="39" t="s">
        <v>224</v>
      </c>
      <c r="G182" s="28" t="s">
        <v>24</v>
      </c>
      <c r="H182" s="37">
        <v>1</v>
      </c>
      <c r="I182" s="29">
        <v>5</v>
      </c>
      <c r="J18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2" s="19"/>
      <c r="L182" s="54"/>
      <c r="M182" s="18"/>
      <c r="N182" s="20"/>
      <c r="O182" s="20"/>
      <c r="P182" s="21" t="e">
        <f>Tableau1453[[#This Row],[Prix TTC 
du conditionnement]]/Tableau1453[[#This Row],[Conditionnement proposé par le candidat, exprimé en unité de mesure]]</f>
        <v>#DIV/0!</v>
      </c>
      <c r="Q182" s="20" t="e">
        <f>Tableau1453[[#This Row],[Prix TTC 
de l''unité de mesure]]*Tableau1453[[#This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28" t="s">
        <v>377</v>
      </c>
      <c r="E183" s="36" t="s">
        <v>140</v>
      </c>
      <c r="F183" s="39" t="s">
        <v>224</v>
      </c>
      <c r="G183" s="28" t="s">
        <v>24</v>
      </c>
      <c r="H183" s="37">
        <v>1</v>
      </c>
      <c r="I183" s="29">
        <v>5</v>
      </c>
      <c r="J18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3" s="19"/>
      <c r="L183" s="54"/>
      <c r="M183" s="18"/>
      <c r="N183" s="20"/>
      <c r="O183" s="20"/>
      <c r="P183" s="21" t="e">
        <f>Tableau1453[[#This Row],[Prix TTC 
du conditionnement]]/Tableau1453[[#This Row],[Conditionnement proposé par le candidat, exprimé en unité de mesure]]</f>
        <v>#DIV/0!</v>
      </c>
      <c r="Q183" s="20" t="e">
        <f>Tableau1453[[#This Row],[Prix TTC 
de l''unité de mesure]]*Tableau1453[[#This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28" t="s">
        <v>378</v>
      </c>
      <c r="E184" s="36" t="s">
        <v>141</v>
      </c>
      <c r="F184" s="39" t="s">
        <v>224</v>
      </c>
      <c r="G184" s="28" t="s">
        <v>24</v>
      </c>
      <c r="H184" s="37">
        <v>1</v>
      </c>
      <c r="I184" s="29">
        <v>5</v>
      </c>
      <c r="J18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4" s="19"/>
      <c r="L184" s="54"/>
      <c r="M184" s="18"/>
      <c r="N184" s="20"/>
      <c r="O184" s="20"/>
      <c r="P184" s="21" t="e">
        <f>Tableau1453[[#This Row],[Prix TTC 
du conditionnement]]/Tableau1453[[#This Row],[Conditionnement proposé par le candidat, exprimé en unité de mesure]]</f>
        <v>#DIV/0!</v>
      </c>
      <c r="Q184" s="20" t="e">
        <f>Tableau1453[[#This Row],[Prix TTC 
de l''unité de mesure]]*Tableau1453[[#This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28" t="s">
        <v>379</v>
      </c>
      <c r="E185" s="36" t="s">
        <v>142</v>
      </c>
      <c r="F185" s="39" t="s">
        <v>224</v>
      </c>
      <c r="G185" s="28" t="s">
        <v>24</v>
      </c>
      <c r="H185" s="37">
        <v>1</v>
      </c>
      <c r="I185" s="29">
        <v>5</v>
      </c>
      <c r="J18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5" s="19"/>
      <c r="L185" s="54"/>
      <c r="M185" s="18"/>
      <c r="N185" s="20"/>
      <c r="O185" s="20"/>
      <c r="P185" s="21" t="e">
        <f>Tableau1453[[#This Row],[Prix TTC 
du conditionnement]]/Tableau1453[[#This Row],[Conditionnement proposé par le candidat, exprimé en unité de mesure]]</f>
        <v>#DIV/0!</v>
      </c>
      <c r="Q185" s="20" t="e">
        <f>Tableau1453[[#This Row],[Prix TTC 
de l''unité de mesure]]*Tableau1453[[#This Row],[Quantité annuelle indicative (non contractuelle), exprimée en unité de mesure]]</f>
        <v>#DIV/0!</v>
      </c>
      <c r="R185" s="22"/>
    </row>
    <row r="186" spans="1:18" ht="24" customHeight="1" x14ac:dyDescent="0.25">
      <c r="A186" s="22"/>
      <c r="B186" s="22"/>
      <c r="C186" s="22"/>
      <c r="D186" s="28" t="s">
        <v>380</v>
      </c>
      <c r="E186" s="36" t="s">
        <v>143</v>
      </c>
      <c r="F186" s="39" t="s">
        <v>224</v>
      </c>
      <c r="G186" s="28" t="s">
        <v>24</v>
      </c>
      <c r="H186" s="37">
        <v>1</v>
      </c>
      <c r="I186" s="29">
        <v>5</v>
      </c>
      <c r="J18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6" s="19"/>
      <c r="L186" s="54"/>
      <c r="M186" s="18"/>
      <c r="N186" s="20"/>
      <c r="O186" s="20"/>
      <c r="P186" s="21" t="e">
        <f>Tableau1453[[#This Row],[Prix TTC 
du conditionnement]]/Tableau1453[[#This Row],[Conditionnement proposé par le candidat, exprimé en unité de mesure]]</f>
        <v>#DIV/0!</v>
      </c>
      <c r="Q186" s="20" t="e">
        <f>Tableau1453[[#This Row],[Prix TTC 
de l''unité de mesure]]*Tableau1453[[#This Row],[Quantité annuelle indicative (non contractuelle), exprimée en unité de mesure]]</f>
        <v>#DIV/0!</v>
      </c>
      <c r="R186" s="22"/>
    </row>
    <row r="187" spans="1:18" ht="24" customHeight="1" x14ac:dyDescent="0.25">
      <c r="A187" s="22"/>
      <c r="B187" s="22"/>
      <c r="C187" s="22"/>
      <c r="D187" s="28" t="s">
        <v>381</v>
      </c>
      <c r="E187" s="36" t="s">
        <v>144</v>
      </c>
      <c r="F187" s="39" t="s">
        <v>224</v>
      </c>
      <c r="G187" s="28" t="s">
        <v>24</v>
      </c>
      <c r="H187" s="37">
        <v>1</v>
      </c>
      <c r="I187" s="29">
        <v>5</v>
      </c>
      <c r="J18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7" s="19"/>
      <c r="L187" s="54"/>
      <c r="M187" s="18"/>
      <c r="N187" s="20"/>
      <c r="O187" s="20"/>
      <c r="P187" s="21" t="e">
        <f>Tableau1453[[#This Row],[Prix TTC 
du conditionnement]]/Tableau1453[[#This Row],[Conditionnement proposé par le candidat, exprimé en unité de mesure]]</f>
        <v>#DIV/0!</v>
      </c>
      <c r="Q187" s="20" t="e">
        <f>Tableau1453[[#This Row],[Prix TTC 
de l''unité de mesure]]*Tableau1453[[#This Row],[Quantité annuelle indicative (non contractuelle), exprimée en unité de mesure]]</f>
        <v>#DIV/0!</v>
      </c>
      <c r="R187" s="22"/>
    </row>
    <row r="188" spans="1:18" ht="24" customHeight="1" x14ac:dyDescent="0.25">
      <c r="A188" s="22"/>
      <c r="B188" s="22"/>
      <c r="C188" s="22"/>
      <c r="D188" s="28" t="s">
        <v>382</v>
      </c>
      <c r="E188" s="36" t="s">
        <v>145</v>
      </c>
      <c r="F188" s="39" t="s">
        <v>224</v>
      </c>
      <c r="G188" s="28" t="s">
        <v>24</v>
      </c>
      <c r="H188" s="37">
        <v>1</v>
      </c>
      <c r="I188" s="29">
        <v>5</v>
      </c>
      <c r="J18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8" s="19"/>
      <c r="L188" s="54"/>
      <c r="M188" s="18"/>
      <c r="N188" s="20"/>
      <c r="O188" s="20"/>
      <c r="P188" s="21" t="e">
        <f>Tableau1453[[#This Row],[Prix TTC 
du conditionnement]]/Tableau1453[[#This Row],[Conditionnement proposé par le candidat, exprimé en unité de mesure]]</f>
        <v>#DIV/0!</v>
      </c>
      <c r="Q188" s="20" t="e">
        <f>Tableau1453[[#This Row],[Prix TTC 
de l''unité de mesure]]*Tableau1453[[#This Row],[Quantité annuelle indicative (non contractuelle), exprimée en unité de mesure]]</f>
        <v>#DIV/0!</v>
      </c>
      <c r="R188" s="22"/>
    </row>
    <row r="189" spans="1:18" ht="24" customHeight="1" x14ac:dyDescent="0.25">
      <c r="A189" s="22"/>
      <c r="B189" s="22"/>
      <c r="C189" s="22"/>
      <c r="D189" s="28" t="s">
        <v>383</v>
      </c>
      <c r="E189" s="36" t="s">
        <v>146</v>
      </c>
      <c r="F189" s="39" t="s">
        <v>224</v>
      </c>
      <c r="G189" s="28" t="s">
        <v>24</v>
      </c>
      <c r="H189" s="37">
        <v>1</v>
      </c>
      <c r="I189" s="29">
        <v>5</v>
      </c>
      <c r="J18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9" s="19"/>
      <c r="L189" s="54"/>
      <c r="M189" s="18"/>
      <c r="N189" s="20"/>
      <c r="O189" s="20"/>
      <c r="P189" s="21" t="e">
        <f>Tableau1453[[#This Row],[Prix TTC 
du conditionnement]]/Tableau1453[[#This Row],[Conditionnement proposé par le candidat, exprimé en unité de mesure]]</f>
        <v>#DIV/0!</v>
      </c>
      <c r="Q189" s="20" t="e">
        <f>Tableau1453[[#This Row],[Prix TTC 
de l''unité de mesure]]*Tableau1453[[#This Row],[Quantité annuelle indicative (non contractuelle), exprimée en unité de mesure]]</f>
        <v>#DIV/0!</v>
      </c>
      <c r="R189" s="22"/>
    </row>
    <row r="190" spans="1:18" ht="24" customHeight="1" x14ac:dyDescent="0.25">
      <c r="A190" s="22"/>
      <c r="B190" s="22"/>
      <c r="C190" s="22"/>
      <c r="D190" s="28" t="s">
        <v>384</v>
      </c>
      <c r="E190" s="36" t="s">
        <v>147</v>
      </c>
      <c r="F190" s="39" t="s">
        <v>224</v>
      </c>
      <c r="G190" s="28" t="s">
        <v>24</v>
      </c>
      <c r="H190" s="37">
        <v>1</v>
      </c>
      <c r="I190" s="29">
        <v>5</v>
      </c>
      <c r="J19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0" s="19"/>
      <c r="L190" s="54"/>
      <c r="M190" s="18"/>
      <c r="N190" s="20"/>
      <c r="O190" s="20"/>
      <c r="P190" s="21" t="e">
        <f>Tableau1453[[#This Row],[Prix TTC 
du conditionnement]]/Tableau1453[[#This Row],[Conditionnement proposé par le candidat, exprimé en unité de mesure]]</f>
        <v>#DIV/0!</v>
      </c>
      <c r="Q190" s="20" t="e">
        <f>Tableau1453[[#This Row],[Prix TTC 
de l''unité de mesure]]*Tableau1453[[#This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28" t="s">
        <v>385</v>
      </c>
      <c r="E191" s="36" t="s">
        <v>148</v>
      </c>
      <c r="F191" s="39" t="s">
        <v>224</v>
      </c>
      <c r="G191" s="28" t="s">
        <v>24</v>
      </c>
      <c r="H191" s="37">
        <v>1</v>
      </c>
      <c r="I191" s="29">
        <v>5</v>
      </c>
      <c r="J19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1" s="19"/>
      <c r="L191" s="54"/>
      <c r="M191" s="18"/>
      <c r="N191" s="20"/>
      <c r="O191" s="20"/>
      <c r="P191" s="21" t="e">
        <f>Tableau1453[[#This Row],[Prix TTC 
du conditionnement]]/Tableau1453[[#This Row],[Conditionnement proposé par le candidat, exprimé en unité de mesure]]</f>
        <v>#DIV/0!</v>
      </c>
      <c r="Q191" s="20" t="e">
        <f>Tableau1453[[#This Row],[Prix TTC 
de l''unité de mesure]]*Tableau1453[[#This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28" t="s">
        <v>386</v>
      </c>
      <c r="E192" s="36" t="s">
        <v>149</v>
      </c>
      <c r="F192" s="39" t="s">
        <v>224</v>
      </c>
      <c r="G192" s="28" t="s">
        <v>24</v>
      </c>
      <c r="H192" s="37">
        <v>1</v>
      </c>
      <c r="I192" s="29">
        <v>5</v>
      </c>
      <c r="J19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2" s="19"/>
      <c r="L192" s="54"/>
      <c r="M192" s="18"/>
      <c r="N192" s="20"/>
      <c r="O192" s="20"/>
      <c r="P192" s="21" t="e">
        <f>Tableau1453[[#This Row],[Prix TTC 
du conditionnement]]/Tableau1453[[#This Row],[Conditionnement proposé par le candidat, exprimé en unité de mesure]]</f>
        <v>#DIV/0!</v>
      </c>
      <c r="Q192" s="20" t="e">
        <f>Tableau1453[[#This Row],[Prix TTC 
de l''unité de mesure]]*Tableau1453[[#This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28" t="s">
        <v>387</v>
      </c>
      <c r="E193" s="36" t="s">
        <v>150</v>
      </c>
      <c r="F193" s="39" t="s">
        <v>224</v>
      </c>
      <c r="G193" s="28" t="s">
        <v>24</v>
      </c>
      <c r="H193" s="37">
        <v>1</v>
      </c>
      <c r="I193" s="29">
        <v>5</v>
      </c>
      <c r="J19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3" s="19"/>
      <c r="L193" s="54"/>
      <c r="M193" s="18"/>
      <c r="N193" s="20"/>
      <c r="O193" s="20"/>
      <c r="P193" s="21" t="e">
        <f>Tableau1453[[#This Row],[Prix TTC 
du conditionnement]]/Tableau1453[[#This Row],[Conditionnement proposé par le candidat, exprimé en unité de mesure]]</f>
        <v>#DIV/0!</v>
      </c>
      <c r="Q193" s="20" t="e">
        <f>Tableau1453[[#This Row],[Prix TTC 
de l''unité de mesure]]*Tableau1453[[#This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28" t="s">
        <v>388</v>
      </c>
      <c r="E194" s="36" t="s">
        <v>151</v>
      </c>
      <c r="F194" s="39" t="s">
        <v>224</v>
      </c>
      <c r="G194" s="28" t="s">
        <v>24</v>
      </c>
      <c r="H194" s="37">
        <v>1</v>
      </c>
      <c r="I194" s="29">
        <v>5</v>
      </c>
      <c r="J19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4" s="19"/>
      <c r="L194" s="54"/>
      <c r="M194" s="18"/>
      <c r="N194" s="20"/>
      <c r="O194" s="20"/>
      <c r="P194" s="21" t="e">
        <f>Tableau1453[[#This Row],[Prix TTC 
du conditionnement]]/Tableau1453[[#This Row],[Conditionnement proposé par le candidat, exprimé en unité de mesure]]</f>
        <v>#DIV/0!</v>
      </c>
      <c r="Q194" s="20" t="e">
        <f>Tableau1453[[#This Row],[Prix TTC 
de l''unité de mesure]]*Tableau1453[[#This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28" t="s">
        <v>389</v>
      </c>
      <c r="E195" s="36" t="s">
        <v>152</v>
      </c>
      <c r="F195" s="39" t="s">
        <v>224</v>
      </c>
      <c r="G195" s="28" t="s">
        <v>24</v>
      </c>
      <c r="H195" s="37">
        <v>1</v>
      </c>
      <c r="I195" s="29">
        <v>5</v>
      </c>
      <c r="J19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5" s="19"/>
      <c r="L195" s="54"/>
      <c r="M195" s="18"/>
      <c r="N195" s="20"/>
      <c r="O195" s="20"/>
      <c r="P195" s="21" t="e">
        <f>Tableau1453[[#This Row],[Prix TTC 
du conditionnement]]/Tableau1453[[#This Row],[Conditionnement proposé par le candidat, exprimé en unité de mesure]]</f>
        <v>#DIV/0!</v>
      </c>
      <c r="Q195" s="20" t="e">
        <f>Tableau1453[[#This Row],[Prix TTC 
de l''unité de mesure]]*Tableau1453[[#This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28" t="s">
        <v>390</v>
      </c>
      <c r="E196" s="36" t="s">
        <v>153</v>
      </c>
      <c r="F196" s="39" t="s">
        <v>224</v>
      </c>
      <c r="G196" s="28" t="s">
        <v>24</v>
      </c>
      <c r="H196" s="37">
        <v>1</v>
      </c>
      <c r="I196" s="29">
        <v>5</v>
      </c>
      <c r="J19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6" s="19"/>
      <c r="L196" s="54"/>
      <c r="M196" s="18"/>
      <c r="N196" s="20"/>
      <c r="O196" s="20"/>
      <c r="P196" s="21" t="e">
        <f>Tableau1453[[#This Row],[Prix TTC 
du conditionnement]]/Tableau1453[[#This Row],[Conditionnement proposé par le candidat, exprimé en unité de mesure]]</f>
        <v>#DIV/0!</v>
      </c>
      <c r="Q196" s="20" t="e">
        <f>Tableau1453[[#This Row],[Prix TTC 
de l''unité de mesure]]*Tableau1453[[#This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28" t="s">
        <v>391</v>
      </c>
      <c r="E197" s="36" t="s">
        <v>154</v>
      </c>
      <c r="F197" s="39" t="s">
        <v>224</v>
      </c>
      <c r="G197" s="28" t="s">
        <v>24</v>
      </c>
      <c r="H197" s="37">
        <v>1</v>
      </c>
      <c r="I197" s="29">
        <v>5</v>
      </c>
      <c r="J19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7" s="19"/>
      <c r="L197" s="54"/>
      <c r="M197" s="18"/>
      <c r="N197" s="20"/>
      <c r="O197" s="20"/>
      <c r="P197" s="21" t="e">
        <f>Tableau1453[[#This Row],[Prix TTC 
du conditionnement]]/Tableau1453[[#This Row],[Conditionnement proposé par le candidat, exprimé en unité de mesure]]</f>
        <v>#DIV/0!</v>
      </c>
      <c r="Q197" s="20" t="e">
        <f>Tableau1453[[#This Row],[Prix TTC 
de l''unité de mesure]]*Tableau1453[[#This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28" t="s">
        <v>392</v>
      </c>
      <c r="E198" s="36" t="s">
        <v>155</v>
      </c>
      <c r="F198" s="39" t="s">
        <v>224</v>
      </c>
      <c r="G198" s="28" t="s">
        <v>24</v>
      </c>
      <c r="H198" s="37">
        <v>1</v>
      </c>
      <c r="I198" s="29">
        <v>5</v>
      </c>
      <c r="J19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8" s="19"/>
      <c r="L198" s="54"/>
      <c r="M198" s="18"/>
      <c r="N198" s="20"/>
      <c r="O198" s="20"/>
      <c r="P198" s="21" t="e">
        <f>Tableau1453[[#This Row],[Prix TTC 
du conditionnement]]/Tableau1453[[#This Row],[Conditionnement proposé par le candidat, exprimé en unité de mesure]]</f>
        <v>#DIV/0!</v>
      </c>
      <c r="Q198" s="20" t="e">
        <f>Tableau1453[[#This Row],[Prix TTC 
de l''unité de mesure]]*Tableau1453[[#This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28" t="s">
        <v>393</v>
      </c>
      <c r="E199" s="36" t="s">
        <v>156</v>
      </c>
      <c r="F199" s="39" t="s">
        <v>224</v>
      </c>
      <c r="G199" s="28" t="s">
        <v>24</v>
      </c>
      <c r="H199" s="37">
        <v>1</v>
      </c>
      <c r="I199" s="29">
        <v>5</v>
      </c>
      <c r="J19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9" s="19"/>
      <c r="L199" s="54"/>
      <c r="M199" s="18"/>
      <c r="N199" s="20"/>
      <c r="O199" s="20"/>
      <c r="P199" s="21" t="e">
        <f>Tableau1453[[#This Row],[Prix TTC 
du conditionnement]]/Tableau1453[[#This Row],[Conditionnement proposé par le candidat, exprimé en unité de mesure]]</f>
        <v>#DIV/0!</v>
      </c>
      <c r="Q199" s="20" t="e">
        <f>Tableau1453[[#This Row],[Prix TTC 
de l''unité de mesure]]*Tableau1453[[#This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28" t="s">
        <v>394</v>
      </c>
      <c r="E200" s="36" t="s">
        <v>157</v>
      </c>
      <c r="F200" s="39" t="s">
        <v>224</v>
      </c>
      <c r="G200" s="28" t="s">
        <v>24</v>
      </c>
      <c r="H200" s="37">
        <v>1</v>
      </c>
      <c r="I200" s="29">
        <v>5</v>
      </c>
      <c r="J20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0" s="19"/>
      <c r="L200" s="54"/>
      <c r="M200" s="18"/>
      <c r="N200" s="20"/>
      <c r="O200" s="20"/>
      <c r="P200" s="21" t="e">
        <f>Tableau1453[[#This Row],[Prix TTC 
du conditionnement]]/Tableau1453[[#This Row],[Conditionnement proposé par le candidat, exprimé en unité de mesure]]</f>
        <v>#DIV/0!</v>
      </c>
      <c r="Q200" s="20" t="e">
        <f>Tableau1453[[#This Row],[Prix TTC 
de l''unité de mesure]]*Tableau1453[[#This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28" t="s">
        <v>395</v>
      </c>
      <c r="E201" s="36" t="s">
        <v>158</v>
      </c>
      <c r="F201" s="39" t="s">
        <v>224</v>
      </c>
      <c r="G201" s="28" t="s">
        <v>24</v>
      </c>
      <c r="H201" s="37">
        <v>1</v>
      </c>
      <c r="I201" s="29">
        <v>5</v>
      </c>
      <c r="J20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1" s="19"/>
      <c r="L201" s="54"/>
      <c r="M201" s="18"/>
      <c r="N201" s="20"/>
      <c r="O201" s="20"/>
      <c r="P201" s="21" t="e">
        <f>Tableau1453[[#This Row],[Prix TTC 
du conditionnement]]/Tableau1453[[#This Row],[Conditionnement proposé par le candidat, exprimé en unité de mesure]]</f>
        <v>#DIV/0!</v>
      </c>
      <c r="Q201" s="20" t="e">
        <f>Tableau1453[[#This Row],[Prix TTC 
de l''unité de mesure]]*Tableau1453[[#This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28" t="s">
        <v>396</v>
      </c>
      <c r="E202" s="36" t="s">
        <v>159</v>
      </c>
      <c r="F202" s="39" t="s">
        <v>224</v>
      </c>
      <c r="G202" s="28" t="s">
        <v>24</v>
      </c>
      <c r="H202" s="37">
        <v>1</v>
      </c>
      <c r="I202" s="29">
        <v>5</v>
      </c>
      <c r="J20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2" s="19"/>
      <c r="L202" s="54"/>
      <c r="M202" s="18"/>
      <c r="N202" s="20"/>
      <c r="O202" s="20"/>
      <c r="P202" s="21" t="e">
        <f>Tableau1453[[#This Row],[Prix TTC 
du conditionnement]]/Tableau1453[[#This Row],[Conditionnement proposé par le candidat, exprimé en unité de mesure]]</f>
        <v>#DIV/0!</v>
      </c>
      <c r="Q202" s="20" t="e">
        <f>Tableau1453[[#This Row],[Prix TTC 
de l''unité de mesure]]*Tableau1453[[#This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28" t="s">
        <v>397</v>
      </c>
      <c r="E203" s="36" t="s">
        <v>160</v>
      </c>
      <c r="F203" s="39" t="s">
        <v>224</v>
      </c>
      <c r="G203" s="28" t="s">
        <v>24</v>
      </c>
      <c r="H203" s="37">
        <v>1</v>
      </c>
      <c r="I203" s="29">
        <v>5</v>
      </c>
      <c r="J20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3" s="19"/>
      <c r="L203" s="54"/>
      <c r="M203" s="18"/>
      <c r="N203" s="20"/>
      <c r="O203" s="20"/>
      <c r="P203" s="21" t="e">
        <f>Tableau1453[[#This Row],[Prix TTC 
du conditionnement]]/Tableau1453[[#This Row],[Conditionnement proposé par le candidat, exprimé en unité de mesure]]</f>
        <v>#DIV/0!</v>
      </c>
      <c r="Q203" s="20" t="e">
        <f>Tableau1453[[#This Row],[Prix TTC 
de l''unité de mesure]]*Tableau1453[[#This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28" t="s">
        <v>398</v>
      </c>
      <c r="E204" s="36" t="s">
        <v>161</v>
      </c>
      <c r="F204" s="39" t="s">
        <v>224</v>
      </c>
      <c r="G204" s="28" t="s">
        <v>24</v>
      </c>
      <c r="H204" s="37">
        <v>1</v>
      </c>
      <c r="I204" s="29">
        <v>5</v>
      </c>
      <c r="J20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4" s="19"/>
      <c r="L204" s="54"/>
      <c r="M204" s="18"/>
      <c r="N204" s="20"/>
      <c r="O204" s="20"/>
      <c r="P204" s="21" t="e">
        <f>Tableau1453[[#This Row],[Prix TTC 
du conditionnement]]/Tableau1453[[#This Row],[Conditionnement proposé par le candidat, exprimé en unité de mesure]]</f>
        <v>#DIV/0!</v>
      </c>
      <c r="Q204" s="20" t="e">
        <f>Tableau1453[[#This Row],[Prix TTC 
de l''unité de mesure]]*Tableau1453[[#This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28" t="s">
        <v>399</v>
      </c>
      <c r="E205" s="36" t="s">
        <v>162</v>
      </c>
      <c r="F205" s="39" t="s">
        <v>224</v>
      </c>
      <c r="G205" s="28" t="s">
        <v>24</v>
      </c>
      <c r="H205" s="37">
        <v>1</v>
      </c>
      <c r="I205" s="29">
        <v>5</v>
      </c>
      <c r="J20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5" s="19"/>
      <c r="L205" s="54"/>
      <c r="M205" s="18"/>
      <c r="N205" s="20"/>
      <c r="O205" s="20"/>
      <c r="P205" s="21" t="e">
        <f>Tableau1453[[#This Row],[Prix TTC 
du conditionnement]]/Tableau1453[[#This Row],[Conditionnement proposé par le candidat, exprimé en unité de mesure]]</f>
        <v>#DIV/0!</v>
      </c>
      <c r="Q205" s="20" t="e">
        <f>Tableau1453[[#This Row],[Prix TTC 
de l''unité de mesure]]*Tableau1453[[#This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28" t="s">
        <v>400</v>
      </c>
      <c r="E206" s="36" t="s">
        <v>163</v>
      </c>
      <c r="F206" s="39" t="s">
        <v>224</v>
      </c>
      <c r="G206" s="28" t="s">
        <v>24</v>
      </c>
      <c r="H206" s="37">
        <v>1</v>
      </c>
      <c r="I206" s="29">
        <v>5</v>
      </c>
      <c r="J20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6" s="19"/>
      <c r="L206" s="54"/>
      <c r="M206" s="18"/>
      <c r="N206" s="20"/>
      <c r="O206" s="20"/>
      <c r="P206" s="21" t="e">
        <f>Tableau1453[[#This Row],[Prix TTC 
du conditionnement]]/Tableau1453[[#This Row],[Conditionnement proposé par le candidat, exprimé en unité de mesure]]</f>
        <v>#DIV/0!</v>
      </c>
      <c r="Q206" s="20" t="e">
        <f>Tableau1453[[#This Row],[Prix TTC 
de l''unité de mesure]]*Tableau1453[[#This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28" t="s">
        <v>401</v>
      </c>
      <c r="E207" s="36" t="s">
        <v>164</v>
      </c>
      <c r="F207" s="39" t="s">
        <v>224</v>
      </c>
      <c r="G207" s="28" t="s">
        <v>24</v>
      </c>
      <c r="H207" s="37">
        <v>1</v>
      </c>
      <c r="I207" s="29">
        <v>5</v>
      </c>
      <c r="J20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7" s="19"/>
      <c r="L207" s="54"/>
      <c r="M207" s="18"/>
      <c r="N207" s="20"/>
      <c r="O207" s="20"/>
      <c r="P207" s="21" t="e">
        <f>Tableau1453[[#This Row],[Prix TTC 
du conditionnement]]/Tableau1453[[#This Row],[Conditionnement proposé par le candidat, exprimé en unité de mesure]]</f>
        <v>#DIV/0!</v>
      </c>
      <c r="Q207" s="20" t="e">
        <f>Tableau1453[[#This Row],[Prix TTC 
de l''unité de mesure]]*Tableau1453[[#This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28" t="s">
        <v>402</v>
      </c>
      <c r="E208" s="36" t="s">
        <v>165</v>
      </c>
      <c r="F208" s="39" t="s">
        <v>224</v>
      </c>
      <c r="G208" s="28" t="s">
        <v>24</v>
      </c>
      <c r="H208" s="37">
        <v>1</v>
      </c>
      <c r="I208" s="29">
        <v>5</v>
      </c>
      <c r="J20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8" s="19"/>
      <c r="L208" s="54"/>
      <c r="M208" s="18"/>
      <c r="N208" s="20"/>
      <c r="O208" s="20"/>
      <c r="P208" s="21" t="e">
        <f>Tableau1453[[#This Row],[Prix TTC 
du conditionnement]]/Tableau1453[[#This Row],[Conditionnement proposé par le candidat, exprimé en unité de mesure]]</f>
        <v>#DIV/0!</v>
      </c>
      <c r="Q208" s="20" t="e">
        <f>Tableau1453[[#This Row],[Prix TTC 
de l''unité de mesure]]*Tableau1453[[#This Row],[Quantité annuelle indicative (non contractuelle), exprimée en unité de mesure]]</f>
        <v>#DIV/0!</v>
      </c>
      <c r="R208" s="22"/>
    </row>
    <row r="209" spans="1:18" ht="24" customHeight="1" x14ac:dyDescent="0.25">
      <c r="A209" s="22"/>
      <c r="B209" s="22"/>
      <c r="C209" s="22"/>
      <c r="D209" s="28" t="s">
        <v>403</v>
      </c>
      <c r="E209" s="36" t="s">
        <v>166</v>
      </c>
      <c r="F209" s="39" t="s">
        <v>224</v>
      </c>
      <c r="G209" s="28" t="s">
        <v>24</v>
      </c>
      <c r="H209" s="37">
        <v>1</v>
      </c>
      <c r="I209" s="29">
        <v>5</v>
      </c>
      <c r="J20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9" s="19"/>
      <c r="L209" s="54"/>
      <c r="M209" s="18"/>
      <c r="N209" s="20"/>
      <c r="O209" s="20"/>
      <c r="P209" s="21" t="e">
        <f>Tableau1453[[#This Row],[Prix TTC 
du conditionnement]]/Tableau1453[[#This Row],[Conditionnement proposé par le candidat, exprimé en unité de mesure]]</f>
        <v>#DIV/0!</v>
      </c>
      <c r="Q209" s="20" t="e">
        <f>Tableau1453[[#This Row],[Prix TTC 
de l''unité de mesure]]*Tableau1453[[#This Row],[Quantité annuelle indicative (non contractuelle), exprimée en unité de mesure]]</f>
        <v>#DIV/0!</v>
      </c>
      <c r="R209" s="22"/>
    </row>
    <row r="210" spans="1:18" ht="24" customHeight="1" x14ac:dyDescent="0.25">
      <c r="A210" s="22"/>
      <c r="B210" s="22"/>
      <c r="C210" s="22"/>
      <c r="D210" s="28" t="s">
        <v>404</v>
      </c>
      <c r="E210" s="36" t="s">
        <v>167</v>
      </c>
      <c r="F210" s="39" t="s">
        <v>224</v>
      </c>
      <c r="G210" s="28" t="s">
        <v>24</v>
      </c>
      <c r="H210" s="37">
        <v>1</v>
      </c>
      <c r="I210" s="29">
        <v>5</v>
      </c>
      <c r="J21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0" s="19"/>
      <c r="L210" s="54"/>
      <c r="M210" s="18"/>
      <c r="N210" s="20"/>
      <c r="O210" s="20"/>
      <c r="P210" s="21" t="e">
        <f>Tableau1453[[#This Row],[Prix TTC 
du conditionnement]]/Tableau1453[[#This Row],[Conditionnement proposé par le candidat, exprimé en unité de mesure]]</f>
        <v>#DIV/0!</v>
      </c>
      <c r="Q210" s="20" t="e">
        <f>Tableau1453[[#This Row],[Prix TTC 
de l''unité de mesure]]*Tableau1453[[#This Row],[Quantité annuelle indicative (non contractuelle), exprimée en unité de mesure]]</f>
        <v>#DIV/0!</v>
      </c>
      <c r="R210" s="22"/>
    </row>
    <row r="211" spans="1:18" ht="24" customHeight="1" x14ac:dyDescent="0.25">
      <c r="A211" s="22"/>
      <c r="B211" s="22"/>
      <c r="C211" s="22"/>
      <c r="D211" s="28" t="s">
        <v>405</v>
      </c>
      <c r="E211" s="36" t="s">
        <v>168</v>
      </c>
      <c r="F211" s="39" t="s">
        <v>224</v>
      </c>
      <c r="G211" s="28" t="s">
        <v>24</v>
      </c>
      <c r="H211" s="37">
        <v>1</v>
      </c>
      <c r="I211" s="29">
        <v>5</v>
      </c>
      <c r="J21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1" s="19"/>
      <c r="L211" s="54"/>
      <c r="M211" s="18"/>
      <c r="N211" s="20"/>
      <c r="O211" s="20"/>
      <c r="P211" s="21" t="e">
        <f>Tableau1453[[#This Row],[Prix TTC 
du conditionnement]]/Tableau1453[[#This Row],[Conditionnement proposé par le candidat, exprimé en unité de mesure]]</f>
        <v>#DIV/0!</v>
      </c>
      <c r="Q211" s="20" t="e">
        <f>Tableau1453[[#This Row],[Prix TTC 
de l''unité de mesure]]*Tableau1453[[#This Row],[Quantité annuelle indicative (non contractuelle), exprimée en unité de mesure]]</f>
        <v>#DIV/0!</v>
      </c>
      <c r="R211" s="22"/>
    </row>
    <row r="212" spans="1:18" ht="24" customHeight="1" x14ac:dyDescent="0.25">
      <c r="A212" s="22"/>
      <c r="B212" s="22"/>
      <c r="C212" s="22"/>
      <c r="D212" s="28" t="s">
        <v>406</v>
      </c>
      <c r="E212" s="36" t="s">
        <v>169</v>
      </c>
      <c r="F212" s="39" t="s">
        <v>224</v>
      </c>
      <c r="G212" s="28" t="s">
        <v>24</v>
      </c>
      <c r="H212" s="37">
        <v>1</v>
      </c>
      <c r="I212" s="29">
        <v>5</v>
      </c>
      <c r="J21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2" s="19"/>
      <c r="L212" s="54"/>
      <c r="M212" s="18"/>
      <c r="N212" s="20"/>
      <c r="O212" s="20"/>
      <c r="P212" s="21" t="e">
        <f>Tableau1453[[#This Row],[Prix TTC 
du conditionnement]]/Tableau1453[[#This Row],[Conditionnement proposé par le candidat, exprimé en unité de mesure]]</f>
        <v>#DIV/0!</v>
      </c>
      <c r="Q212" s="20" t="e">
        <f>Tableau1453[[#This Row],[Prix TTC 
de l''unité de mesure]]*Tableau1453[[#This Row],[Quantité annuelle indicative (non contractuelle), exprimée en unité de mesure]]</f>
        <v>#DIV/0!</v>
      </c>
      <c r="R212" s="22"/>
    </row>
    <row r="213" spans="1:18" ht="24" customHeight="1" x14ac:dyDescent="0.25">
      <c r="A213" s="22"/>
      <c r="B213" s="22"/>
      <c r="C213" s="22"/>
      <c r="D213" s="28" t="s">
        <v>407</v>
      </c>
      <c r="E213" s="36" t="s">
        <v>170</v>
      </c>
      <c r="F213" s="39" t="s">
        <v>224</v>
      </c>
      <c r="G213" s="28" t="s">
        <v>24</v>
      </c>
      <c r="H213" s="37">
        <v>1</v>
      </c>
      <c r="I213" s="29">
        <v>5</v>
      </c>
      <c r="J2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3" s="19"/>
      <c r="L213" s="54"/>
      <c r="M213" s="18"/>
      <c r="N213" s="20"/>
      <c r="O213" s="20"/>
      <c r="P213" s="21" t="e">
        <f>Tableau1453[[#This Row],[Prix TTC 
du conditionnement]]/Tableau1453[[#This Row],[Conditionnement proposé par le candidat, exprimé en unité de mesure]]</f>
        <v>#DIV/0!</v>
      </c>
      <c r="Q213" s="20" t="e">
        <f>Tableau1453[[#This Row],[Prix TTC 
de l''unité de mesure]]*Tableau1453[[#This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28" t="s">
        <v>408</v>
      </c>
      <c r="E214" s="36" t="s">
        <v>171</v>
      </c>
      <c r="F214" s="39" t="s">
        <v>224</v>
      </c>
      <c r="G214" s="28" t="s">
        <v>24</v>
      </c>
      <c r="H214" s="37">
        <v>1</v>
      </c>
      <c r="I214" s="29">
        <v>5</v>
      </c>
      <c r="J2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4" s="19"/>
      <c r="L214" s="54"/>
      <c r="M214" s="18"/>
      <c r="N214" s="20"/>
      <c r="O214" s="20"/>
      <c r="P214" s="21" t="e">
        <f>Tableau1453[[#This Row],[Prix TTC 
du conditionnement]]/Tableau1453[[#This Row],[Conditionnement proposé par le candidat, exprimé en unité de mesure]]</f>
        <v>#DIV/0!</v>
      </c>
      <c r="Q214" s="20" t="e">
        <f>Tableau1453[[#This Row],[Prix TTC 
de l''unité de mesure]]*Tableau1453[[#This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28" t="s">
        <v>409</v>
      </c>
      <c r="E215" s="36" t="s">
        <v>172</v>
      </c>
      <c r="F215" s="39" t="s">
        <v>224</v>
      </c>
      <c r="G215" s="28" t="s">
        <v>24</v>
      </c>
      <c r="H215" s="37">
        <v>1</v>
      </c>
      <c r="I215" s="29">
        <v>5</v>
      </c>
      <c r="J21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5" s="19"/>
      <c r="L215" s="54"/>
      <c r="M215" s="18"/>
      <c r="N215" s="20"/>
      <c r="O215" s="20"/>
      <c r="P215" s="21" t="e">
        <f>Tableau1453[[#This Row],[Prix TTC 
du conditionnement]]/Tableau1453[[#This Row],[Conditionnement proposé par le candidat, exprimé en unité de mesure]]</f>
        <v>#DIV/0!</v>
      </c>
      <c r="Q215" s="20" t="e">
        <f>Tableau1453[[#This Row],[Prix TTC 
de l''unité de mesure]]*Tableau1453[[#This Row],[Quantité annuelle indicative (non contractuelle), exprimée en unité de mesure]]</f>
        <v>#DIV/0!</v>
      </c>
      <c r="R215" s="22"/>
    </row>
    <row r="216" spans="1:18" ht="24" customHeight="1" x14ac:dyDescent="0.25">
      <c r="A216" s="22"/>
      <c r="B216" s="22"/>
      <c r="C216" s="22"/>
      <c r="D216" s="28" t="s">
        <v>410</v>
      </c>
      <c r="E216" s="36" t="s">
        <v>173</v>
      </c>
      <c r="F216" s="39" t="s">
        <v>224</v>
      </c>
      <c r="G216" s="28" t="s">
        <v>24</v>
      </c>
      <c r="H216" s="37">
        <v>1</v>
      </c>
      <c r="I216" s="29">
        <v>5</v>
      </c>
      <c r="J21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6" s="19"/>
      <c r="L216" s="54"/>
      <c r="M216" s="18"/>
      <c r="N216" s="20"/>
      <c r="O216" s="20"/>
      <c r="P216" s="21" t="e">
        <f>Tableau1453[[#This Row],[Prix TTC 
du conditionnement]]/Tableau1453[[#This Row],[Conditionnement proposé par le candidat, exprimé en unité de mesure]]</f>
        <v>#DIV/0!</v>
      </c>
      <c r="Q216" s="20" t="e">
        <f>Tableau1453[[#This Row],[Prix TTC 
de l''unité de mesure]]*Tableau1453[[#This Row],[Quantité annuelle indicative (non contractuelle), exprimée en unité de mesure]]</f>
        <v>#DIV/0!</v>
      </c>
      <c r="R216" s="22"/>
    </row>
    <row r="217" spans="1:18" ht="24" customHeight="1" x14ac:dyDescent="0.25">
      <c r="A217" s="22"/>
      <c r="B217" s="22"/>
      <c r="C217" s="22"/>
      <c r="D217" s="28" t="s">
        <v>411</v>
      </c>
      <c r="E217" s="36" t="s">
        <v>174</v>
      </c>
      <c r="F217" s="39" t="s">
        <v>224</v>
      </c>
      <c r="G217" s="28" t="s">
        <v>24</v>
      </c>
      <c r="H217" s="37">
        <v>1</v>
      </c>
      <c r="I217" s="29">
        <v>5</v>
      </c>
      <c r="J21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7" s="19"/>
      <c r="L217" s="54"/>
      <c r="M217" s="18"/>
      <c r="N217" s="20"/>
      <c r="O217" s="20"/>
      <c r="P217" s="21" t="e">
        <f>Tableau1453[[#This Row],[Prix TTC 
du conditionnement]]/Tableau1453[[#This Row],[Conditionnement proposé par le candidat, exprimé en unité de mesure]]</f>
        <v>#DIV/0!</v>
      </c>
      <c r="Q217" s="20" t="e">
        <f>Tableau1453[[#This Row],[Prix TTC 
de l''unité de mesure]]*Tableau1453[[#This Row],[Quantité annuelle indicative (non contractuelle), exprimée en unité de mesure]]</f>
        <v>#DIV/0!</v>
      </c>
      <c r="R217" s="22"/>
    </row>
    <row r="218" spans="1:18" ht="24" customHeight="1" x14ac:dyDescent="0.25">
      <c r="A218" s="22"/>
      <c r="B218" s="22"/>
      <c r="C218" s="22"/>
      <c r="D218" s="28" t="s">
        <v>412</v>
      </c>
      <c r="E218" s="36" t="s">
        <v>175</v>
      </c>
      <c r="F218" s="39" t="s">
        <v>224</v>
      </c>
      <c r="G218" s="28" t="s">
        <v>24</v>
      </c>
      <c r="H218" s="37">
        <v>1</v>
      </c>
      <c r="I218" s="29">
        <v>5</v>
      </c>
      <c r="J21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8" s="19"/>
      <c r="L218" s="54"/>
      <c r="M218" s="18"/>
      <c r="N218" s="20"/>
      <c r="O218" s="20"/>
      <c r="P218" s="21" t="e">
        <f>Tableau1453[[#This Row],[Prix TTC 
du conditionnement]]/Tableau1453[[#This Row],[Conditionnement proposé par le candidat, exprimé en unité de mesure]]</f>
        <v>#DIV/0!</v>
      </c>
      <c r="Q218" s="20" t="e">
        <f>Tableau1453[[#This Row],[Prix TTC 
de l''unité de mesure]]*Tableau1453[[#This Row],[Quantité annuelle indicative (non contractuelle), exprimée en unité de mesure]]</f>
        <v>#DIV/0!</v>
      </c>
      <c r="R218" s="22"/>
    </row>
    <row r="219" spans="1:18" ht="24" customHeight="1" x14ac:dyDescent="0.25">
      <c r="A219" s="22"/>
      <c r="B219" s="22"/>
      <c r="C219" s="22"/>
      <c r="D219" s="28" t="s">
        <v>413</v>
      </c>
      <c r="E219" s="36" t="s">
        <v>176</v>
      </c>
      <c r="F219" s="39" t="s">
        <v>224</v>
      </c>
      <c r="G219" s="28" t="s">
        <v>24</v>
      </c>
      <c r="H219" s="37">
        <v>1</v>
      </c>
      <c r="I219" s="29">
        <v>5</v>
      </c>
      <c r="J21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9" s="19"/>
      <c r="L219" s="54"/>
      <c r="M219" s="18"/>
      <c r="N219" s="20"/>
      <c r="O219" s="20"/>
      <c r="P219" s="21" t="e">
        <f>Tableau1453[[#This Row],[Prix TTC 
du conditionnement]]/Tableau1453[[#This Row],[Conditionnement proposé par le candidat, exprimé en unité de mesure]]</f>
        <v>#DIV/0!</v>
      </c>
      <c r="Q219" s="20" t="e">
        <f>Tableau1453[[#This Row],[Prix TTC 
de l''unité de mesure]]*Tableau1453[[#This Row],[Quantité annuelle indicative (non contractuelle), exprimée en unité de mesure]]</f>
        <v>#DIV/0!</v>
      </c>
      <c r="R219" s="22"/>
    </row>
    <row r="220" spans="1:18" ht="24" customHeight="1" x14ac:dyDescent="0.25">
      <c r="A220" s="22"/>
      <c r="B220" s="22"/>
      <c r="C220" s="22"/>
      <c r="D220" s="28" t="s">
        <v>414</v>
      </c>
      <c r="E220" s="36" t="s">
        <v>177</v>
      </c>
      <c r="F220" s="39" t="s">
        <v>224</v>
      </c>
      <c r="G220" s="28" t="s">
        <v>24</v>
      </c>
      <c r="H220" s="37">
        <v>1</v>
      </c>
      <c r="I220" s="29">
        <v>5</v>
      </c>
      <c r="J22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0" s="19"/>
      <c r="L220" s="54"/>
      <c r="M220" s="18"/>
      <c r="N220" s="20"/>
      <c r="O220" s="20"/>
      <c r="P220" s="21" t="e">
        <f>Tableau1453[[#This Row],[Prix TTC 
du conditionnement]]/Tableau1453[[#This Row],[Conditionnement proposé par le candidat, exprimé en unité de mesure]]</f>
        <v>#DIV/0!</v>
      </c>
      <c r="Q220" s="20" t="e">
        <f>Tableau1453[[#This Row],[Prix TTC 
de l''unité de mesure]]*Tableau1453[[#This Row],[Quantité annuelle indicative (non contractuelle), exprimée en unité de mesure]]</f>
        <v>#DIV/0!</v>
      </c>
      <c r="R220" s="22"/>
    </row>
    <row r="221" spans="1:18" ht="24" customHeight="1" x14ac:dyDescent="0.25">
      <c r="A221" s="22"/>
      <c r="B221" s="22"/>
      <c r="C221" s="22"/>
      <c r="D221" s="28" t="s">
        <v>415</v>
      </c>
      <c r="E221" s="36" t="s">
        <v>178</v>
      </c>
      <c r="F221" s="39" t="s">
        <v>224</v>
      </c>
      <c r="G221" s="28" t="s">
        <v>24</v>
      </c>
      <c r="H221" s="37">
        <v>1</v>
      </c>
      <c r="I221" s="29">
        <v>5</v>
      </c>
      <c r="J22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1" s="19"/>
      <c r="L221" s="54"/>
      <c r="M221" s="18"/>
      <c r="N221" s="20"/>
      <c r="O221" s="20"/>
      <c r="P221" s="21" t="e">
        <f>Tableau1453[[#This Row],[Prix TTC 
du conditionnement]]/Tableau1453[[#This Row],[Conditionnement proposé par le candidat, exprimé en unité de mesure]]</f>
        <v>#DIV/0!</v>
      </c>
      <c r="Q221" s="20" t="e">
        <f>Tableau1453[[#This Row],[Prix TTC 
de l''unité de mesure]]*Tableau1453[[#This Row],[Quantité annuelle indicative (non contractuelle), exprimée en unité de mesure]]</f>
        <v>#DIV/0!</v>
      </c>
      <c r="R221" s="22"/>
    </row>
    <row r="222" spans="1:18" ht="24" customHeight="1" x14ac:dyDescent="0.25">
      <c r="A222" s="22"/>
      <c r="B222" s="22"/>
      <c r="C222" s="22"/>
      <c r="D222" s="28" t="s">
        <v>416</v>
      </c>
      <c r="E222" s="36" t="s">
        <v>179</v>
      </c>
      <c r="F222" s="39" t="s">
        <v>224</v>
      </c>
      <c r="G222" s="28" t="s">
        <v>24</v>
      </c>
      <c r="H222" s="37">
        <v>1</v>
      </c>
      <c r="I222" s="29">
        <v>5</v>
      </c>
      <c r="J22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2" s="19"/>
      <c r="L222" s="54"/>
      <c r="M222" s="18"/>
      <c r="N222" s="20"/>
      <c r="O222" s="20"/>
      <c r="P222" s="21" t="e">
        <f>Tableau1453[[#This Row],[Prix TTC 
du conditionnement]]/Tableau1453[[#This Row],[Conditionnement proposé par le candidat, exprimé en unité de mesure]]</f>
        <v>#DIV/0!</v>
      </c>
      <c r="Q222" s="20" t="e">
        <f>Tableau1453[[#This Row],[Prix TTC 
de l''unité de mesure]]*Tableau1453[[#This Row],[Quantité annuelle indicative (non contractuelle), exprimée en unité de mesure]]</f>
        <v>#DIV/0!</v>
      </c>
      <c r="R222" s="22"/>
    </row>
    <row r="223" spans="1:18" ht="24" customHeight="1" x14ac:dyDescent="0.25">
      <c r="A223" s="22"/>
      <c r="B223" s="22"/>
      <c r="C223" s="22"/>
      <c r="D223" s="28" t="s">
        <v>417</v>
      </c>
      <c r="E223" s="36" t="s">
        <v>180</v>
      </c>
      <c r="F223" s="39" t="s">
        <v>224</v>
      </c>
      <c r="G223" s="28" t="s">
        <v>24</v>
      </c>
      <c r="H223" s="37">
        <v>1</v>
      </c>
      <c r="I223" s="29">
        <v>5</v>
      </c>
      <c r="J22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3" s="19"/>
      <c r="L223" s="54"/>
      <c r="M223" s="18"/>
      <c r="N223" s="20"/>
      <c r="O223" s="20"/>
      <c r="P223" s="21" t="e">
        <f>Tableau1453[[#This Row],[Prix TTC 
du conditionnement]]/Tableau1453[[#This Row],[Conditionnement proposé par le candidat, exprimé en unité de mesure]]</f>
        <v>#DIV/0!</v>
      </c>
      <c r="Q223" s="20" t="e">
        <f>Tableau1453[[#This Row],[Prix TTC 
de l''unité de mesure]]*Tableau1453[[#This Row],[Quantité annuelle indicative (non contractuelle), exprimée en unité de mesure]]</f>
        <v>#DIV/0!</v>
      </c>
      <c r="R223" s="22"/>
    </row>
    <row r="224" spans="1:18" ht="24" customHeight="1" x14ac:dyDescent="0.25">
      <c r="A224" s="22"/>
      <c r="B224" s="22"/>
      <c r="C224" s="22"/>
      <c r="D224" s="28" t="s">
        <v>418</v>
      </c>
      <c r="E224" s="36" t="s">
        <v>181</v>
      </c>
      <c r="F224" s="39" t="s">
        <v>224</v>
      </c>
      <c r="G224" s="28" t="s">
        <v>24</v>
      </c>
      <c r="H224" s="37">
        <v>1</v>
      </c>
      <c r="I224" s="29">
        <v>5</v>
      </c>
      <c r="J22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4" s="19"/>
      <c r="L224" s="54"/>
      <c r="M224" s="18"/>
      <c r="N224" s="20"/>
      <c r="O224" s="20"/>
      <c r="P224" s="21" t="e">
        <f>Tableau1453[[#This Row],[Prix TTC 
du conditionnement]]/Tableau1453[[#This Row],[Conditionnement proposé par le candidat, exprimé en unité de mesure]]</f>
        <v>#DIV/0!</v>
      </c>
      <c r="Q224" s="20" t="e">
        <f>Tableau1453[[#This Row],[Prix TTC 
de l''unité de mesure]]*Tableau1453[[#This Row],[Quantité annuelle indicative (non contractuelle), exprimée en unité de mesure]]</f>
        <v>#DIV/0!</v>
      </c>
      <c r="R224" s="22"/>
    </row>
    <row r="225" spans="1:18" ht="24" customHeight="1" x14ac:dyDescent="0.25">
      <c r="A225" s="22"/>
      <c r="B225" s="22"/>
      <c r="C225" s="22"/>
      <c r="D225" s="28" t="s">
        <v>419</v>
      </c>
      <c r="E225" s="36" t="s">
        <v>182</v>
      </c>
      <c r="F225" s="39" t="s">
        <v>224</v>
      </c>
      <c r="G225" s="28" t="s">
        <v>24</v>
      </c>
      <c r="H225" s="37">
        <v>1</v>
      </c>
      <c r="I225" s="29">
        <v>5</v>
      </c>
      <c r="J22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5" s="19"/>
      <c r="L225" s="54"/>
      <c r="M225" s="18"/>
      <c r="N225" s="20"/>
      <c r="O225" s="20"/>
      <c r="P225" s="21" t="e">
        <f>Tableau1453[[#This Row],[Prix TTC 
du conditionnement]]/Tableau1453[[#This Row],[Conditionnement proposé par le candidat, exprimé en unité de mesure]]</f>
        <v>#DIV/0!</v>
      </c>
      <c r="Q225" s="20" t="e">
        <f>Tableau1453[[#This Row],[Prix TTC 
de l''unité de mesure]]*Tableau1453[[#This Row],[Quantité annuelle indicative (non contractuelle), exprimée en unité de mesure]]</f>
        <v>#DIV/0!</v>
      </c>
      <c r="R225" s="22"/>
    </row>
    <row r="226" spans="1:18" ht="24" customHeight="1" x14ac:dyDescent="0.25">
      <c r="A226" s="22"/>
      <c r="B226" s="22"/>
      <c r="C226" s="22"/>
      <c r="D226" s="28" t="s">
        <v>420</v>
      </c>
      <c r="E226" s="36" t="s">
        <v>183</v>
      </c>
      <c r="F226" s="39" t="s">
        <v>224</v>
      </c>
      <c r="G226" s="28" t="s">
        <v>25</v>
      </c>
      <c r="H226" s="40">
        <v>1</v>
      </c>
      <c r="I226" s="29">
        <v>5</v>
      </c>
      <c r="J22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6" s="19"/>
      <c r="L226" s="39" t="str">
        <f>CONCATENATE("MIN : ",ROUND(Tableau1453[[#This Row],[Conditionnement préféré par l''université, exprimé en unité de mesure]]/3,2)," - ","MAX : ",ROUND(Tableau1453[[#This Row],[Conditionnement préféré par l''université, exprimé en unité de mesure]]*3,2))</f>
        <v>MIN : 0,33 - MAX : 3</v>
      </c>
      <c r="M226" s="18"/>
      <c r="N226" s="20"/>
      <c r="O226" s="20"/>
      <c r="P226" s="21" t="e">
        <f>Tableau1453[[#This Row],[Prix TTC 
du conditionnement]]/Tableau1453[[#This Row],[Conditionnement proposé par le candidat, exprimé en unité de mesure]]</f>
        <v>#DIV/0!</v>
      </c>
      <c r="Q226" s="20" t="e">
        <f>Tableau1453[[#This Row],[Prix TTC 
de l''unité de mesure]]*Tableau1453[[#This Row],[Quantité annuelle indicative (non contractuelle), exprimée en unité de mesure]]</f>
        <v>#DIV/0!</v>
      </c>
      <c r="R226" s="22"/>
    </row>
    <row r="227" spans="1:18" ht="24" customHeight="1" x14ac:dyDescent="0.25">
      <c r="A227" s="22"/>
      <c r="B227" s="22"/>
      <c r="C227" s="22"/>
      <c r="D227" s="28" t="s">
        <v>421</v>
      </c>
      <c r="E227" s="36" t="s">
        <v>184</v>
      </c>
      <c r="F227" s="39" t="s">
        <v>224</v>
      </c>
      <c r="G227" s="28" t="s">
        <v>25</v>
      </c>
      <c r="H227" s="40">
        <v>5</v>
      </c>
      <c r="I227" s="29">
        <v>5</v>
      </c>
      <c r="J227" s="29">
        <f>Tableau1453[[#This Row],[Quantité annuelle indicative (non contractuelle), exprimée en unité de conditionnement ]]*Tableau1453[[#This Row],[Conditionnement préféré par l''université, exprimé en unité de mesure]]</f>
        <v>25</v>
      </c>
      <c r="K227" s="19"/>
      <c r="L227" s="39" t="str">
        <f>CONCATENATE("MIN : ",ROUND(Tableau1453[[#This Row],[Conditionnement préféré par l''université, exprimé en unité de mesure]]/3,2)," - ","MAX : ",ROUND(Tableau1453[[#This Row],[Conditionnement préféré par l''université, exprimé en unité de mesure]]*3,2))</f>
        <v>MIN : 1,67 - MAX : 15</v>
      </c>
      <c r="M227" s="18"/>
      <c r="N227" s="20"/>
      <c r="O227" s="20"/>
      <c r="P227" s="21" t="e">
        <f>Tableau1453[[#This Row],[Prix TTC 
du conditionnement]]/Tableau1453[[#This Row],[Conditionnement proposé par le candidat, exprimé en unité de mesure]]</f>
        <v>#DIV/0!</v>
      </c>
      <c r="Q227" s="20" t="e">
        <f>Tableau1453[[#This Row],[Prix TTC 
de l''unité de mesure]]*Tableau1453[[#This Row],[Quantité annuelle indicative (non contractuelle), exprimée en unité de mesure]]</f>
        <v>#DIV/0!</v>
      </c>
      <c r="R227" s="22"/>
    </row>
    <row r="228" spans="1:18" ht="24" customHeight="1" thickBot="1" x14ac:dyDescent="0.3">
      <c r="A228" s="22"/>
      <c r="B228" s="22"/>
      <c r="C228" s="22"/>
      <c r="D228" s="24"/>
      <c r="E228" s="42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1:18" ht="39.950000000000003" customHeight="1" thickBot="1" x14ac:dyDescent="0.3">
      <c r="A229" s="22"/>
      <c r="B229" s="22"/>
      <c r="C229" s="32"/>
      <c r="D229" s="64" t="s">
        <v>32</v>
      </c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6"/>
      <c r="P229" s="62"/>
      <c r="Q229" s="63"/>
    </row>
    <row r="230" spans="1:18" ht="24" customHeight="1" thickBot="1" x14ac:dyDescent="0.3">
      <c r="A230" s="22"/>
      <c r="B230" s="22"/>
      <c r="C230" s="22"/>
      <c r="D230" s="25"/>
      <c r="E230" s="43"/>
      <c r="F230" s="25"/>
      <c r="G230" s="25"/>
      <c r="H230" s="25"/>
      <c r="I230" s="25"/>
      <c r="J230" s="25"/>
      <c r="K230" s="25"/>
      <c r="L230" s="25"/>
      <c r="M230" s="25"/>
      <c r="N230" s="25"/>
      <c r="P230" s="35"/>
      <c r="Q230" s="34"/>
    </row>
    <row r="231" spans="1:18" ht="39.950000000000003" customHeight="1" thickBot="1" x14ac:dyDescent="0.3">
      <c r="A231" s="22"/>
      <c r="B231" s="22"/>
      <c r="C231" s="22"/>
      <c r="D231" s="25"/>
      <c r="E231" s="43"/>
      <c r="F231" s="25"/>
      <c r="G231" s="25"/>
      <c r="H231" s="25"/>
      <c r="I231" s="25"/>
      <c r="J231" s="25"/>
      <c r="K231" s="25"/>
      <c r="L231" s="25"/>
      <c r="M231" s="25"/>
      <c r="N231" s="25"/>
      <c r="P231" s="69" t="s">
        <v>21</v>
      </c>
      <c r="Q231" s="70"/>
    </row>
    <row r="232" spans="1:18" ht="39.950000000000003" customHeight="1" thickBot="1" x14ac:dyDescent="0.3">
      <c r="A232" s="22"/>
      <c r="B232" s="22"/>
      <c r="C232" s="22"/>
      <c r="D232" s="25"/>
      <c r="E232" s="43"/>
      <c r="F232" s="25"/>
      <c r="G232" s="25"/>
      <c r="H232" s="25"/>
      <c r="I232" s="25"/>
      <c r="J232" s="25"/>
      <c r="K232" s="25"/>
      <c r="L232" s="25"/>
      <c r="M232" s="25"/>
      <c r="N232" s="25"/>
      <c r="P232" s="67" t="e">
        <f>SUM(Q19:Q64,Q69:Q70,Q75:Q79,Q84:Q227)</f>
        <v>#DIV/0!</v>
      </c>
      <c r="Q232" s="68"/>
    </row>
    <row r="233" spans="1:18" ht="24" customHeight="1" x14ac:dyDescent="0.25">
      <c r="A233" s="22"/>
      <c r="B233" s="22"/>
      <c r="C233" s="22"/>
      <c r="D233" s="32"/>
      <c r="E233" s="47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55"/>
      <c r="Q233" s="55"/>
    </row>
    <row r="234" spans="1:18" ht="24" customHeight="1" x14ac:dyDescent="0.25">
      <c r="A234" s="22"/>
      <c r="B234" s="22"/>
      <c r="C234" s="22"/>
      <c r="Q234" s="32"/>
    </row>
    <row r="235" spans="1:18" ht="24" customHeight="1" x14ac:dyDescent="0.25">
      <c r="A235" s="22"/>
      <c r="B235" s="22"/>
      <c r="C235" s="22"/>
      <c r="Q235" s="32"/>
    </row>
    <row r="236" spans="1:18" ht="24" customHeight="1" x14ac:dyDescent="0.25">
      <c r="A236" s="22"/>
      <c r="B236" s="22"/>
      <c r="C236" s="22"/>
      <c r="Q236" s="32"/>
    </row>
    <row r="237" spans="1:18" ht="24" customHeight="1" x14ac:dyDescent="0.25">
      <c r="A237" s="22"/>
      <c r="B237" s="22"/>
      <c r="C237" s="22"/>
      <c r="Q237" s="32"/>
    </row>
    <row r="238" spans="1:18" ht="24" customHeight="1" x14ac:dyDescent="0.25">
      <c r="A238" s="32"/>
      <c r="B238" s="32"/>
      <c r="C238" s="32"/>
      <c r="Q238" s="32"/>
    </row>
  </sheetData>
  <mergeCells count="23">
    <mergeCell ref="B17:B18"/>
    <mergeCell ref="D14:J14"/>
    <mergeCell ref="F12:H12"/>
    <mergeCell ref="D12:E12"/>
    <mergeCell ref="D2:Q2"/>
    <mergeCell ref="D3:Q3"/>
    <mergeCell ref="D4:Q4"/>
    <mergeCell ref="D5:Q5"/>
    <mergeCell ref="D229:O229"/>
    <mergeCell ref="P232:Q232"/>
    <mergeCell ref="P231:Q231"/>
    <mergeCell ref="P229:Q229"/>
    <mergeCell ref="K14:O14"/>
    <mergeCell ref="P14:Q14"/>
    <mergeCell ref="D66:O66"/>
    <mergeCell ref="D72:O72"/>
    <mergeCell ref="D81:O81"/>
    <mergeCell ref="D7:Q7"/>
    <mergeCell ref="D8:Q8"/>
    <mergeCell ref="D10:Q10"/>
    <mergeCell ref="P81:Q81"/>
    <mergeCell ref="P72:Q72"/>
    <mergeCell ref="P66:Q66"/>
  </mergeCells>
  <conditionalFormatting sqref="J69:J70 J17:J64">
    <cfRule type="cellIs" dxfId="81" priority="16" operator="equal">
      <formula>0</formula>
    </cfRule>
  </conditionalFormatting>
  <conditionalFormatting sqref="P69:Q70 P17:Q64 P232">
    <cfRule type="containsErrors" dxfId="80" priority="15">
      <formula>ISERROR(P17)</formula>
    </cfRule>
  </conditionalFormatting>
  <conditionalFormatting sqref="J75:J79">
    <cfRule type="cellIs" dxfId="79" priority="11" operator="equal">
      <formula>0</formula>
    </cfRule>
  </conditionalFormatting>
  <conditionalFormatting sqref="P75:Q79">
    <cfRule type="containsErrors" dxfId="78" priority="10">
      <formula>ISERROR(P75)</formula>
    </cfRule>
  </conditionalFormatting>
  <conditionalFormatting sqref="J84:J227">
    <cfRule type="cellIs" dxfId="77" priority="7" operator="equal">
      <formula>0</formula>
    </cfRule>
  </conditionalFormatting>
  <conditionalFormatting sqref="P84:Q227">
    <cfRule type="containsErrors" dxfId="76" priority="6">
      <formula>ISERROR(P84)</formula>
    </cfRule>
  </conditionalFormatting>
  <conditionalFormatting sqref="F1 F12:F65 F67:F71 F73:F80 F82:F228 F230:F1048576 F6">
    <cfRule type="containsText" dxfId="75" priority="5" operator="containsText" text="N/C">
      <formula>NOT(ISERROR(SEARCH("N/C",F1)))</formula>
    </cfRule>
  </conditionalFormatting>
  <conditionalFormatting sqref="F9 F11">
    <cfRule type="containsText" dxfId="74" priority="3" operator="containsText" text="N/C">
      <formula>NOT(ISERROR(SEARCH("N/C",F9)))</formula>
    </cfRule>
  </conditionalFormatting>
  <conditionalFormatting sqref="M19:M43 M46:M64 M75:M79 M226:M227">
    <cfRule type="expression" dxfId="73" priority="1">
      <formula>$M19&lt;$H19/3</formula>
    </cfRule>
    <cfRule type="expression" dxfId="72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bis- BPU LOT 7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2025-07-25T10:06:03Z</dcterms:modified>
</cp:coreProperties>
</file>